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jep\Desktop\SOT\Evaluationsverfahren\"/>
    </mc:Choice>
  </mc:AlternateContent>
  <xr:revisionPtr revIDLastSave="0" documentId="8_{18158DE0-3CE9-4BBC-89A1-132072B5DF95}" xr6:coauthVersionLast="47" xr6:coauthVersionMax="47" xr10:uidLastSave="{00000000-0000-0000-0000-000000000000}"/>
  <bookViews>
    <workbookView xWindow="-120" yWindow="-120" windowWidth="29040" windowHeight="15840" xr2:uid="{F11E79FE-A3F8-4BFF-8C8A-E53F060C256B}"/>
  </bookViews>
  <sheets>
    <sheet name="nag+" sheetId="6" r:id="rId1"/>
    <sheet name="GA&amp;R" sheetId="2" r:id="rId2"/>
    <sheet name="FA" sheetId="8" r:id="rId3"/>
    <sheet name="NFA" sheetId="9" r:id="rId4"/>
    <sheet name="Rangliste" sheetId="7" r:id="rId5"/>
  </sheets>
  <definedNames>
    <definedName name="_xlnm.Print_Area" localSheetId="2">FA!$A$1:$V$40</definedName>
    <definedName name="_xlnm.Print_Area" localSheetId="1">'GA&amp;R'!$A$2:$V$40</definedName>
    <definedName name="_xlnm.Print_Area" localSheetId="0">'nag+'!$A$1:$C$28</definedName>
    <definedName name="_xlnm.Print_Area" localSheetId="3">NFA!$A$1:$V$40</definedName>
    <definedName name="_xlnm.Print_Area" localSheetId="4">Rangliste!$A$1:$M$24</definedName>
    <definedName name="EK_Firma1">'GA&amp;R'!#REF!</definedName>
    <definedName name="EK_Firma2">'GA&amp;R'!#REF!</definedName>
    <definedName name="EK_Firma3">'GA&amp;R'!#REF!</definedName>
    <definedName name="EK_Firma4">'GA&amp;R'!#REF!</definedName>
    <definedName name="EK_Firma5">'GA&amp;R'!#REF!</definedName>
    <definedName name="EK_Firma6">'GA&amp;R'!#REF!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7" i="8" l="1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17" i="2"/>
  <c r="Q18" i="2"/>
  <c r="Q19" i="2"/>
  <c r="Q37" i="2"/>
  <c r="D12" i="7"/>
  <c r="D13" i="7"/>
  <c r="D15" i="7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17" i="2"/>
  <c r="R18" i="2"/>
  <c r="R19" i="2"/>
  <c r="R37" i="2"/>
  <c r="E12" i="7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17" i="8"/>
  <c r="R18" i="8"/>
  <c r="R19" i="8"/>
  <c r="R20" i="8"/>
  <c r="R37" i="8"/>
  <c r="E13" i="7"/>
  <c r="E15" i="7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17" i="2"/>
  <c r="S18" i="2"/>
  <c r="S19" i="2"/>
  <c r="S37" i="2"/>
  <c r="F12" i="7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17" i="8"/>
  <c r="S18" i="8"/>
  <c r="S19" i="8"/>
  <c r="S20" i="8"/>
  <c r="S37" i="8"/>
  <c r="F13" i="7"/>
  <c r="F15" i="7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17" i="2"/>
  <c r="T18" i="2"/>
  <c r="T19" i="2"/>
  <c r="T37" i="2"/>
  <c r="G12" i="7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17" i="8"/>
  <c r="T18" i="8"/>
  <c r="T19" i="8"/>
  <c r="T20" i="8"/>
  <c r="T37" i="8"/>
  <c r="G13" i="7"/>
  <c r="G15" i="7"/>
  <c r="D16" i="7"/>
  <c r="G14" i="7"/>
  <c r="F14" i="7"/>
  <c r="E14" i="7"/>
  <c r="D14" i="7"/>
  <c r="C12" i="7"/>
  <c r="C13" i="7"/>
  <c r="C15" i="7"/>
  <c r="M6" i="9"/>
  <c r="I6" i="9"/>
  <c r="M4" i="9"/>
  <c r="I4" i="9"/>
  <c r="N16" i="9"/>
  <c r="L16" i="9"/>
  <c r="J16" i="9"/>
  <c r="H16" i="9"/>
  <c r="M6" i="8"/>
  <c r="N16" i="8"/>
  <c r="M4" i="8"/>
  <c r="L16" i="8"/>
  <c r="I6" i="8"/>
  <c r="I4" i="8"/>
  <c r="E8" i="8"/>
  <c r="E8" i="9"/>
  <c r="E6" i="8"/>
  <c r="E6" i="9"/>
  <c r="E4" i="8"/>
  <c r="E4" i="9"/>
  <c r="E8" i="7"/>
  <c r="E4" i="7"/>
  <c r="E6" i="7"/>
  <c r="C14" i="7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T16" i="9"/>
  <c r="S16" i="9"/>
  <c r="R16" i="9"/>
  <c r="Q16" i="9"/>
  <c r="T16" i="8"/>
  <c r="S16" i="8"/>
  <c r="H16" i="2"/>
  <c r="D17" i="7"/>
  <c r="F16" i="7"/>
  <c r="E16" i="7"/>
  <c r="G16" i="7"/>
  <c r="G17" i="7"/>
  <c r="F17" i="7"/>
  <c r="E17" i="7"/>
  <c r="R16" i="8"/>
  <c r="Q16" i="8"/>
  <c r="J16" i="8"/>
  <c r="H16" i="8"/>
  <c r="Q16" i="2"/>
  <c r="R16" i="2"/>
  <c r="D11" i="7"/>
  <c r="G11" i="7"/>
  <c r="F11" i="7"/>
  <c r="E11" i="7"/>
  <c r="T16" i="2"/>
  <c r="S16" i="2"/>
  <c r="N16" i="2"/>
  <c r="L16" i="2"/>
  <c r="J16" i="2"/>
</calcChain>
</file>

<file path=xl/sharedStrings.xml><?xml version="1.0" encoding="utf-8"?>
<sst xmlns="http://schemas.openxmlformats.org/spreadsheetml/2006/main" count="252" uniqueCount="98">
  <si>
    <t>Thema</t>
  </si>
  <si>
    <t>Autor</t>
  </si>
  <si>
    <t>Datum</t>
  </si>
  <si>
    <t>Kurzanleitung</t>
  </si>
  <si>
    <t>…</t>
  </si>
  <si>
    <t>HIER SOFORT STARTEN</t>
  </si>
  <si>
    <t>Wir entwickeln unsere Werkzeuge auf Basis unserer Projekterfahrung und den Feedbacks der Nutzer stetig weiter.</t>
  </si>
  <si>
    <t>Gerne unterstützen wir Dich in Deinen Projekten.</t>
  </si>
  <si>
    <t>Mehr nag+ Tools, Tipps und Impulse für Deine Projekte findest Du hier.</t>
  </si>
  <si>
    <t>Hinweis: Die korrekte Anwendung unserer Tools liegt in Deiner Verantwortung. Aus fehlerhafter Anwendung kann kein Anspruch an nag informatik ag abgeleitet werden.</t>
  </si>
  <si>
    <r>
      <rPr>
        <sz val="11"/>
        <rFont val="Open Sans"/>
        <family val="2"/>
        <scheme val="minor"/>
      </rPr>
      <t>Hast Du Wünsche oder Ideen, um das Werkzeug zu verbessern? Schreib uns an</t>
    </r>
    <r>
      <rPr>
        <sz val="11"/>
        <color theme="5"/>
        <rFont val="Open Sans"/>
        <family val="2"/>
        <scheme val="minor"/>
      </rPr>
      <t xml:space="preserve"> </t>
    </r>
    <r>
      <rPr>
        <b/>
        <sz val="11"/>
        <color theme="7"/>
        <rFont val="Open Sans"/>
        <family val="2"/>
        <scheme val="minor"/>
      </rPr>
      <t>community@nag.ch</t>
    </r>
    <r>
      <rPr>
        <sz val="11"/>
        <color theme="5"/>
        <rFont val="Open Sans"/>
        <family val="2"/>
        <scheme val="minor"/>
      </rPr>
      <t xml:space="preserve">
</t>
    </r>
  </si>
  <si>
    <t>Nr.</t>
  </si>
  <si>
    <t>Name</t>
  </si>
  <si>
    <t>Priorität</t>
  </si>
  <si>
    <t>Gewichtung</t>
  </si>
  <si>
    <t>Total</t>
  </si>
  <si>
    <t>Kann</t>
  </si>
  <si>
    <t>Anbieter 1</t>
  </si>
  <si>
    <t>Anbieter 2</t>
  </si>
  <si>
    <t>Anbieter 3</t>
  </si>
  <si>
    <t>Anbieter 4</t>
  </si>
  <si>
    <t>Funktionale Anforderungen - FA</t>
  </si>
  <si>
    <t>Nicht-funktionale Anforderungen - NFA</t>
  </si>
  <si>
    <t>Bewertung FA</t>
  </si>
  <si>
    <t>Bewertung NFA</t>
  </si>
  <si>
    <t>Auswertung NFA</t>
  </si>
  <si>
    <t>Auswertung FA</t>
  </si>
  <si>
    <t>Rangliste</t>
  </si>
  <si>
    <t>FA</t>
  </si>
  <si>
    <t>NFA</t>
  </si>
  <si>
    <t>Rang</t>
  </si>
  <si>
    <t>ZUR RANGLISTE</t>
  </si>
  <si>
    <t>Kategorie</t>
  </si>
  <si>
    <t>erfüllt</t>
  </si>
  <si>
    <t>nicht erfüllt</t>
  </si>
  <si>
    <t>Anbieter A</t>
  </si>
  <si>
    <t>Anbieter B</t>
  </si>
  <si>
    <t>Anbieter C</t>
  </si>
  <si>
    <t>Anbieter D</t>
  </si>
  <si>
    <t>Soll</t>
  </si>
  <si>
    <t>Evaluation - Funktionale Anforderungen</t>
  </si>
  <si>
    <t>Evaluation - Nicht-funktionale Anforderungen</t>
  </si>
  <si>
    <t>Nicht-funktionale Anforderungen</t>
  </si>
  <si>
    <t>Funktionale Anforderungen</t>
  </si>
  <si>
    <t>Smileys</t>
  </si>
  <si>
    <t>K</t>
  </si>
  <si>
    <t>J</t>
  </si>
  <si>
    <t>L</t>
  </si>
  <si>
    <t>Trage deine Anforderungen in den entsprechenden Tabellen ein.</t>
  </si>
  <si>
    <t>Fülle die benötigten Informationen aus.</t>
  </si>
  <si>
    <t>Software aus der CH</t>
  </si>
  <si>
    <t>Muss</t>
  </si>
  <si>
    <t>5 Jahre Wartung</t>
  </si>
  <si>
    <t>Rabatt bei grösserer Menge</t>
  </si>
  <si>
    <t>Login mit Username und Passwort</t>
  </si>
  <si>
    <t>Einschreibungssperre</t>
  </si>
  <si>
    <t xml:space="preserve">Auswertungen </t>
  </si>
  <si>
    <t>Anzeige der aktuellen Vorgänge</t>
  </si>
  <si>
    <t>Berechnung der Durchlaufzeit</t>
  </si>
  <si>
    <t>Verfügbarkeit des Systems</t>
  </si>
  <si>
    <t>Wiederherstellbarkeit des Systems</t>
  </si>
  <si>
    <t>Benutzbarkeit, Verständlichkeit</t>
  </si>
  <si>
    <t>Das Laden des GUI muss innert 2ms erfolgen.</t>
  </si>
  <si>
    <t>Blockierung der Anmeldung nach drei Fehlversuchen für 30s.</t>
  </si>
  <si>
    <t>Dauerbetrieb für 4 Wochen ohne Neustart</t>
  </si>
  <si>
    <t>Budget: CHF 500'000.-</t>
  </si>
  <si>
    <t>Innert 6 Monate einsatzebreit</t>
  </si>
  <si>
    <t>Vorgabe XYZ einhalten</t>
  </si>
  <si>
    <t>JEP</t>
  </si>
  <si>
    <t>IT-Service</t>
  </si>
  <si>
    <t>Verkauf</t>
  </si>
  <si>
    <t>Marketing</t>
  </si>
  <si>
    <t>Evaluation</t>
  </si>
  <si>
    <t>Kommentar</t>
  </si>
  <si>
    <t>keine Sonderzeichen</t>
  </si>
  <si>
    <t>nicht möglich</t>
  </si>
  <si>
    <t>nur Hauptkurs</t>
  </si>
  <si>
    <t>Administration</t>
  </si>
  <si>
    <t>super</t>
  </si>
  <si>
    <t>nur pro Teilnehmer</t>
  </si>
  <si>
    <t>nicht detailliert</t>
  </si>
  <si>
    <t>nur durchgeführte</t>
  </si>
  <si>
    <t>Achte darauf, dass die Gewichtung am Schluss (Rangliste) immer 100% beträgt.</t>
  </si>
  <si>
    <t>Skala
1 = nicht erfüllt
3 = bedingt erfüllt
5 = vollständig erfüllt</t>
  </si>
  <si>
    <r>
      <t xml:space="preserve">Nur die </t>
    </r>
    <r>
      <rPr>
        <b/>
        <i/>
        <sz val="11"/>
        <color rgb="FF82C35A"/>
        <rFont val="Open Sans"/>
        <family val="2"/>
      </rPr>
      <t>GRÜNEN</t>
    </r>
    <r>
      <rPr>
        <b/>
        <i/>
        <sz val="11"/>
        <color theme="5"/>
        <rFont val="Open Sans"/>
        <family val="2"/>
      </rPr>
      <t xml:space="preserve"> Felder ausfüllen!</t>
    </r>
  </si>
  <si>
    <r>
      <t xml:space="preserve">Hinweis: Nur die </t>
    </r>
    <r>
      <rPr>
        <b/>
        <sz val="11"/>
        <color rgb="FF82C35A"/>
        <rFont val="Open Sans"/>
        <family val="2"/>
        <scheme val="minor"/>
      </rPr>
      <t>GRÜNEN</t>
    </r>
    <r>
      <rPr>
        <sz val="11"/>
        <rFont val="Open Sans"/>
        <family val="2"/>
        <scheme val="minor"/>
      </rPr>
      <t xml:space="preserve"> Felder ausfüllen.</t>
    </r>
  </si>
  <si>
    <t>Organisationseinheit</t>
  </si>
  <si>
    <t>Bewertung GA&amp;R</t>
  </si>
  <si>
    <t>Auswertung GA&amp;R</t>
  </si>
  <si>
    <r>
      <t xml:space="preserve">Generelle Anforderungen &amp; Rahmenbedingungen - GA&amp;R  </t>
    </r>
    <r>
      <rPr>
        <b/>
        <i/>
        <sz val="10"/>
        <color rgb="FF002882"/>
        <rFont val="Open Sans"/>
        <family val="2"/>
      </rPr>
      <t>(Hilfestellung: ISO 9126)</t>
    </r>
  </si>
  <si>
    <t>GA&amp;R</t>
  </si>
  <si>
    <t>Generelle Anforderungen &amp; Rahmenbedingungen</t>
  </si>
  <si>
    <t>Evaluation - Generelle Anforderungen &amp; Rahmenbedingungen</t>
  </si>
  <si>
    <t>IT</t>
  </si>
  <si>
    <t>HR</t>
  </si>
  <si>
    <t>Allgemein</t>
  </si>
  <si>
    <t>Service</t>
  </si>
  <si>
    <t>Finanzen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</si>
</sst>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43" x14ac:knownFonts="1">
    <font>
      <sz val="11"/>
      <color theme="1"/>
      <name val="Open Sans"/>
      <family val="2"/>
      <scheme val="minor"/>
    </font>
    <font>
      <sz val="16"/>
      <color theme="5"/>
      <name val="Open Sans"/>
      <family val="2"/>
    </font>
    <font>
      <sz val="11"/>
      <color theme="5"/>
      <name val="Open Sans"/>
      <family val="2"/>
    </font>
    <font>
      <b/>
      <sz val="11"/>
      <color theme="5"/>
      <name val="Open Sans"/>
      <family val="2"/>
    </font>
    <font>
      <sz val="8"/>
      <name val="Open Sans"/>
      <family val="2"/>
      <scheme val="minor"/>
    </font>
    <font>
      <b/>
      <sz val="11"/>
      <color theme="5"/>
      <name val="Open Sans"/>
      <family val="2"/>
      <scheme val="minor"/>
    </font>
    <font>
      <sz val="14"/>
      <color theme="1"/>
      <name val="Open Sans"/>
      <family val="2"/>
      <scheme val="minor"/>
    </font>
    <font>
      <sz val="11"/>
      <color theme="5"/>
      <name val="Open Sans"/>
      <family val="2"/>
      <scheme val="minor"/>
    </font>
    <font>
      <b/>
      <sz val="11"/>
      <color theme="7"/>
      <name val="Open Sans"/>
      <family val="2"/>
      <scheme val="minor"/>
    </font>
    <font>
      <u/>
      <sz val="11"/>
      <color theme="10"/>
      <name val="Open Sans"/>
      <family val="2"/>
      <scheme val="minor"/>
    </font>
    <font>
      <b/>
      <sz val="11"/>
      <color theme="1"/>
      <name val="Open Sans"/>
      <family val="2"/>
      <scheme val="minor"/>
    </font>
    <font>
      <sz val="11"/>
      <name val="Open Sans"/>
      <family val="2"/>
      <scheme val="minor"/>
    </font>
    <font>
      <b/>
      <u/>
      <sz val="11"/>
      <color theme="10"/>
      <name val="Open Sans"/>
      <family val="2"/>
      <scheme val="minor"/>
    </font>
    <font>
      <i/>
      <sz val="11"/>
      <name val="Open Sans"/>
      <family val="2"/>
      <scheme val="minor"/>
    </font>
    <font>
      <b/>
      <sz val="14"/>
      <color rgb="FF002882"/>
      <name val="Open Sans"/>
      <family val="2"/>
    </font>
    <font>
      <sz val="11"/>
      <color theme="1"/>
      <name val="Open Sans"/>
      <family val="2"/>
      <scheme val="minor"/>
    </font>
    <font>
      <b/>
      <sz val="11"/>
      <color theme="0"/>
      <name val="Open Sans"/>
      <family val="2"/>
    </font>
    <font>
      <b/>
      <sz val="26"/>
      <color theme="5"/>
      <name val="Open Sans"/>
      <family val="2"/>
    </font>
    <font>
      <b/>
      <sz val="11"/>
      <color theme="0"/>
      <name val="Open Sans"/>
      <family val="2"/>
      <scheme val="minor"/>
    </font>
    <font>
      <b/>
      <i/>
      <sz val="11"/>
      <color theme="5"/>
      <name val="Open Sans"/>
      <family val="2"/>
    </font>
    <font>
      <b/>
      <u/>
      <sz val="20"/>
      <color rgb="FF002060"/>
      <name val="Open Sans"/>
      <family val="2"/>
      <scheme val="minor"/>
    </font>
    <font>
      <b/>
      <sz val="20"/>
      <color theme="0"/>
      <name val="Open Sans"/>
      <family val="2"/>
      <scheme val="minor"/>
    </font>
    <font>
      <b/>
      <sz val="20"/>
      <name val="Open Sans"/>
      <family val="2"/>
    </font>
    <font>
      <sz val="11"/>
      <color theme="0"/>
      <name val="Open Sans"/>
      <family val="2"/>
      <scheme val="minor"/>
    </font>
    <font>
      <b/>
      <u/>
      <sz val="11"/>
      <color theme="9" tint="-0.89999084444715716"/>
      <name val="Open Sans"/>
      <family val="2"/>
      <scheme val="minor"/>
    </font>
    <font>
      <b/>
      <sz val="11"/>
      <color theme="1"/>
      <name val="Open Sans"/>
      <family val="2"/>
    </font>
    <font>
      <sz val="11"/>
      <color theme="1"/>
      <name val="Wingdings"/>
      <charset val="2"/>
    </font>
    <font>
      <sz val="11"/>
      <color theme="1"/>
      <name val="Abadi"/>
      <family val="2"/>
    </font>
    <font>
      <sz val="11"/>
      <color theme="0"/>
      <name val="Wingdings"/>
      <charset val="2"/>
    </font>
    <font>
      <sz val="26"/>
      <color theme="0"/>
      <name val="Wingdings"/>
      <charset val="2"/>
    </font>
    <font>
      <b/>
      <sz val="11"/>
      <color rgb="FF82C35A"/>
      <name val="Open Sans"/>
      <family val="2"/>
      <scheme val="minor"/>
    </font>
    <font>
      <b/>
      <sz val="11"/>
      <color rgb="FF002882"/>
      <name val="Open Sans"/>
      <family val="2"/>
    </font>
    <font>
      <sz val="11"/>
      <color rgb="FF002882"/>
      <name val="Open Sans"/>
      <family val="2"/>
    </font>
    <font>
      <b/>
      <u/>
      <sz val="14"/>
      <color rgb="FF3CB482"/>
      <name val="Open Sans"/>
      <family val="2"/>
      <scheme val="minor"/>
    </font>
    <font>
      <b/>
      <sz val="11"/>
      <color rgb="FFFFFFFF"/>
      <name val="Open Sans"/>
      <family val="2"/>
    </font>
    <font>
      <b/>
      <sz val="11"/>
      <color rgb="FFFFFFFF"/>
      <name val="Open Sans"/>
      <family val="2"/>
      <scheme val="minor"/>
    </font>
    <font>
      <b/>
      <i/>
      <sz val="11"/>
      <color rgb="FF82C35A"/>
      <name val="Open Sans"/>
      <family val="2"/>
    </font>
    <font>
      <sz val="10"/>
      <color theme="1"/>
      <name val="Open Sans"/>
      <family val="2"/>
      <scheme val="major"/>
    </font>
    <font>
      <b/>
      <sz val="10"/>
      <name val="Open Sans"/>
      <family val="2"/>
      <scheme val="minor"/>
    </font>
    <font>
      <sz val="11"/>
      <color rgb="FFFFFFFF"/>
      <name val="Open Sans"/>
      <family val="2"/>
      <scheme val="minor"/>
    </font>
    <font>
      <sz val="22"/>
      <color theme="1"/>
      <name val="Wingdings"/>
      <charset val="2"/>
    </font>
    <font>
      <b/>
      <i/>
      <sz val="10"/>
      <color rgb="FF002882"/>
      <name val="Open Sans"/>
      <family val="2"/>
    </font>
    <font>
      <b/>
      <u/>
      <sz val="11"/>
      <color theme="1"/>
      <name val="Open Sans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9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6F2DD"/>
        <bgColor indexed="64"/>
      </patternFill>
    </fill>
    <fill>
      <patternFill patternType="solid">
        <fgColor rgb="FF82C35A"/>
        <bgColor indexed="64"/>
      </patternFill>
    </fill>
    <fill>
      <patternFill patternType="solid">
        <fgColor rgb="FF7088BE"/>
        <bgColor theme="0"/>
      </patternFill>
    </fill>
    <fill>
      <patternFill patternType="solid">
        <fgColor rgb="FF7088BE"/>
        <bgColor indexed="64"/>
      </patternFill>
    </fill>
  </fills>
  <borders count="53">
    <border>
      <left/>
      <right/>
      <top/>
      <bottom/>
      <diagonal/>
    </border>
    <border>
      <left style="medium">
        <color rgb="FF002882"/>
      </left>
      <right/>
      <top style="medium">
        <color rgb="FF002882"/>
      </top>
      <bottom style="medium">
        <color rgb="FF002882"/>
      </bottom>
      <diagonal/>
    </border>
    <border>
      <left/>
      <right/>
      <top style="medium">
        <color rgb="FF002882"/>
      </top>
      <bottom style="medium">
        <color rgb="FF002882"/>
      </bottom>
      <diagonal/>
    </border>
    <border>
      <left/>
      <right style="medium">
        <color rgb="FF002882"/>
      </right>
      <top style="medium">
        <color rgb="FF002882"/>
      </top>
      <bottom style="medium">
        <color rgb="FF002882"/>
      </bottom>
      <diagonal/>
    </border>
    <border>
      <left style="medium">
        <color rgb="FF002882"/>
      </left>
      <right/>
      <top style="medium">
        <color rgb="FF002882"/>
      </top>
      <bottom/>
      <diagonal/>
    </border>
    <border>
      <left/>
      <right/>
      <top style="medium">
        <color rgb="FF002882"/>
      </top>
      <bottom/>
      <diagonal/>
    </border>
    <border>
      <left style="medium">
        <color rgb="FF002882"/>
      </left>
      <right/>
      <top/>
      <bottom/>
      <diagonal/>
    </border>
    <border>
      <left/>
      <right style="medium">
        <color rgb="FF002882"/>
      </right>
      <top/>
      <bottom/>
      <diagonal/>
    </border>
    <border>
      <left style="medium">
        <color rgb="FF002882"/>
      </left>
      <right/>
      <top/>
      <bottom style="medium">
        <color rgb="FF002882"/>
      </bottom>
      <diagonal/>
    </border>
    <border>
      <left/>
      <right/>
      <top/>
      <bottom style="medium">
        <color rgb="FF002882"/>
      </bottom>
      <diagonal/>
    </border>
    <border>
      <left style="medium">
        <color rgb="FF002882"/>
      </left>
      <right style="medium">
        <color rgb="FF002882"/>
      </right>
      <top style="medium">
        <color rgb="FF002882"/>
      </top>
      <bottom style="medium">
        <color rgb="FF002882"/>
      </bottom>
      <diagonal/>
    </border>
    <border>
      <left style="medium">
        <color rgb="FF002882"/>
      </left>
      <right style="thin">
        <color theme="5"/>
      </right>
      <top style="medium">
        <color rgb="FF002882"/>
      </top>
      <bottom style="medium">
        <color rgb="FF002882"/>
      </bottom>
      <diagonal/>
    </border>
    <border>
      <left style="medium">
        <color rgb="FF002882"/>
      </left>
      <right style="thin">
        <color theme="5"/>
      </right>
      <top style="medium">
        <color rgb="FF002882"/>
      </top>
      <bottom/>
      <diagonal/>
    </border>
    <border>
      <left style="medium">
        <color rgb="FF002882"/>
      </left>
      <right style="thin">
        <color rgb="FF002882"/>
      </right>
      <top style="medium">
        <color rgb="FF002882"/>
      </top>
      <bottom style="thin">
        <color rgb="FF002882"/>
      </bottom>
      <diagonal/>
    </border>
    <border>
      <left style="medium">
        <color rgb="FF002882"/>
      </left>
      <right style="thin">
        <color rgb="FF002882"/>
      </right>
      <top style="thin">
        <color rgb="FF002882"/>
      </top>
      <bottom style="thin">
        <color rgb="FF002882"/>
      </bottom>
      <diagonal/>
    </border>
    <border>
      <left style="medium">
        <color rgb="FF002882"/>
      </left>
      <right style="thin">
        <color rgb="FF002882"/>
      </right>
      <top style="thin">
        <color rgb="FF002882"/>
      </top>
      <bottom style="medium">
        <color rgb="FF002882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 style="medium">
        <color rgb="FF002882"/>
      </right>
      <top style="thin">
        <color theme="5"/>
      </top>
      <bottom/>
      <diagonal/>
    </border>
    <border>
      <left style="medium">
        <color rgb="FF002882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002882"/>
      </left>
      <right/>
      <top style="thin">
        <color auto="1"/>
      </top>
      <bottom style="medium">
        <color rgb="FF002882"/>
      </bottom>
      <diagonal/>
    </border>
    <border>
      <left style="thin">
        <color auto="1"/>
      </left>
      <right/>
      <top style="thin">
        <color auto="1"/>
      </top>
      <bottom style="medium">
        <color rgb="FF002882"/>
      </bottom>
      <diagonal/>
    </border>
    <border>
      <left style="thin">
        <color theme="5"/>
      </left>
      <right/>
      <top style="medium">
        <color rgb="FF002882"/>
      </top>
      <bottom/>
      <diagonal/>
    </border>
    <border>
      <left style="thin">
        <color theme="5"/>
      </left>
      <right/>
      <top/>
      <bottom/>
      <diagonal/>
    </border>
    <border>
      <left style="thin">
        <color rgb="FF002882"/>
      </left>
      <right style="thin">
        <color rgb="FF002882"/>
      </right>
      <top style="medium">
        <color rgb="FF002882"/>
      </top>
      <bottom style="thin">
        <color rgb="FF002882"/>
      </bottom>
      <diagonal/>
    </border>
    <border>
      <left style="thin">
        <color rgb="FF002882"/>
      </left>
      <right style="medium">
        <color rgb="FF002882"/>
      </right>
      <top style="medium">
        <color rgb="FF002882"/>
      </top>
      <bottom style="thin">
        <color rgb="FF002882"/>
      </bottom>
      <diagonal/>
    </border>
    <border>
      <left style="thin">
        <color rgb="FF002882"/>
      </left>
      <right style="thin">
        <color rgb="FF002882"/>
      </right>
      <top style="thin">
        <color rgb="FF002882"/>
      </top>
      <bottom style="thin">
        <color rgb="FF002882"/>
      </bottom>
      <diagonal/>
    </border>
    <border>
      <left style="thin">
        <color rgb="FF002882"/>
      </left>
      <right style="medium">
        <color rgb="FF002882"/>
      </right>
      <top style="thin">
        <color rgb="FF002882"/>
      </top>
      <bottom style="thin">
        <color rgb="FF002882"/>
      </bottom>
      <diagonal/>
    </border>
    <border>
      <left style="thin">
        <color rgb="FF002882"/>
      </left>
      <right style="thin">
        <color rgb="FF002882"/>
      </right>
      <top style="thin">
        <color rgb="FF002882"/>
      </top>
      <bottom style="medium">
        <color rgb="FF002882"/>
      </bottom>
      <diagonal/>
    </border>
    <border>
      <left style="thin">
        <color rgb="FF002882"/>
      </left>
      <right style="medium">
        <color rgb="FF002882"/>
      </right>
      <top style="thin">
        <color rgb="FF002882"/>
      </top>
      <bottom style="medium">
        <color rgb="FF002882"/>
      </bottom>
      <diagonal/>
    </border>
    <border>
      <left style="thin">
        <color theme="5"/>
      </left>
      <right style="medium">
        <color theme="5"/>
      </right>
      <top style="medium">
        <color rgb="FF002882"/>
      </top>
      <bottom/>
      <diagonal/>
    </border>
    <border>
      <left style="thin">
        <color theme="5"/>
      </left>
      <right style="medium">
        <color theme="5"/>
      </right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882"/>
      </left>
      <right style="medium">
        <color rgb="FF002882"/>
      </right>
      <top/>
      <bottom style="medium">
        <color rgb="FF002882"/>
      </bottom>
      <diagonal/>
    </border>
    <border>
      <left style="thin">
        <color auto="1"/>
      </left>
      <right style="medium">
        <color rgb="FF00288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2882"/>
      </bottom>
      <diagonal/>
    </border>
    <border>
      <left style="thin">
        <color rgb="FF002882"/>
      </left>
      <right style="thin">
        <color auto="1"/>
      </right>
      <top style="thin">
        <color auto="1"/>
      </top>
      <bottom/>
      <diagonal/>
    </border>
    <border>
      <left style="thin">
        <color rgb="FF002882"/>
      </left>
      <right style="thin">
        <color auto="1"/>
      </right>
      <top style="thin">
        <color auto="1"/>
      </top>
      <bottom style="medium">
        <color rgb="FF002882"/>
      </bottom>
      <diagonal/>
    </border>
    <border>
      <left style="thin">
        <color indexed="64"/>
      </left>
      <right style="medium">
        <color rgb="FF002882"/>
      </right>
      <top style="thin">
        <color indexed="64"/>
      </top>
      <bottom style="medium">
        <color rgb="FF002882"/>
      </bottom>
      <diagonal/>
    </border>
    <border>
      <left/>
      <right style="medium">
        <color rgb="FF002882"/>
      </right>
      <top style="thin">
        <color auto="1"/>
      </top>
      <bottom style="thin">
        <color auto="1"/>
      </bottom>
      <diagonal/>
    </border>
    <border>
      <left/>
      <right style="medium">
        <color rgb="FF002882"/>
      </right>
      <top style="thin">
        <color indexed="64"/>
      </top>
      <bottom style="medium">
        <color rgb="FF002882"/>
      </bottom>
      <diagonal/>
    </border>
    <border>
      <left/>
      <right style="thin">
        <color rgb="FF002882"/>
      </right>
      <top style="medium">
        <color rgb="FF002882"/>
      </top>
      <bottom/>
      <diagonal/>
    </border>
    <border>
      <left/>
      <right style="thin">
        <color rgb="FF002882"/>
      </right>
      <top/>
      <bottom/>
      <diagonal/>
    </border>
    <border>
      <left/>
      <right style="thin">
        <color rgb="FF002882"/>
      </right>
      <top/>
      <bottom style="medium">
        <color rgb="FF002882"/>
      </bottom>
      <diagonal/>
    </border>
    <border>
      <left style="medium">
        <color rgb="FF002882"/>
      </left>
      <right/>
      <top style="medium">
        <color rgb="FF002882"/>
      </top>
      <bottom style="medium">
        <color rgb="FF002060"/>
      </bottom>
      <diagonal/>
    </border>
    <border>
      <left/>
      <right/>
      <top style="medium">
        <color rgb="FF002882"/>
      </top>
      <bottom style="medium">
        <color rgb="FF002060"/>
      </bottom>
      <diagonal/>
    </border>
    <border>
      <left/>
      <right style="medium">
        <color rgb="FF002882"/>
      </right>
      <top style="medium">
        <color rgb="FF002882"/>
      </top>
      <bottom style="medium">
        <color rgb="FF002060"/>
      </bottom>
      <diagonal/>
    </border>
    <border>
      <left/>
      <right style="medium">
        <color rgb="FF002882"/>
      </right>
      <top style="medium">
        <color rgb="FF002060"/>
      </top>
      <bottom/>
      <diagonal/>
    </border>
    <border>
      <left style="thin">
        <color rgb="FF002882"/>
      </left>
      <right style="thin">
        <color auto="1"/>
      </right>
      <top style="thin">
        <color rgb="FF002882"/>
      </top>
      <bottom/>
      <diagonal/>
    </border>
    <border>
      <left style="thin">
        <color auto="1"/>
      </left>
      <right/>
      <top style="thin">
        <color rgb="FF002882"/>
      </top>
      <bottom/>
      <diagonal/>
    </border>
    <border>
      <left style="thin">
        <color auto="1"/>
      </left>
      <right style="thin">
        <color auto="1"/>
      </right>
      <top style="thin">
        <color rgb="FF002882"/>
      </top>
      <bottom style="thin">
        <color auto="1"/>
      </bottom>
      <diagonal/>
    </border>
    <border>
      <left style="medium">
        <color rgb="FF002882"/>
      </left>
      <right/>
      <top style="thin">
        <color rgb="FF002882"/>
      </top>
      <bottom/>
      <diagonal/>
    </border>
    <border>
      <left style="thin">
        <color auto="1"/>
      </left>
      <right style="medium">
        <color rgb="FF002882"/>
      </right>
      <top style="thin">
        <color rgb="FF002882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174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/>
    </xf>
    <xf numFmtId="0" fontId="12" fillId="2" borderId="0" xfId="1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/>
    </xf>
    <xf numFmtId="0" fontId="0" fillId="0" borderId="7" xfId="0" applyFont="1" applyFill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164" fontId="16" fillId="5" borderId="10" xfId="0" applyNumberFormat="1" applyFont="1" applyFill="1" applyBorder="1" applyAlignment="1">
      <alignment horizontal="center" vertical="top"/>
    </xf>
    <xf numFmtId="0" fontId="16" fillId="5" borderId="1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7" borderId="0" xfId="0" applyFill="1"/>
    <xf numFmtId="0" fontId="19" fillId="7" borderId="0" xfId="0" applyFont="1" applyFill="1" applyAlignment="1">
      <alignment horizontal="center" vertical="top"/>
    </xf>
    <xf numFmtId="0" fontId="2" fillId="7" borderId="0" xfId="0" applyFont="1" applyFill="1" applyAlignment="1">
      <alignment horizontal="left" vertical="top"/>
    </xf>
    <xf numFmtId="0" fontId="21" fillId="6" borderId="11" xfId="0" applyFont="1" applyFill="1" applyBorder="1" applyAlignment="1">
      <alignment horizontal="center" vertical="top"/>
    </xf>
    <xf numFmtId="1" fontId="22" fillId="5" borderId="10" xfId="0" applyNumberFormat="1" applyFont="1" applyFill="1" applyBorder="1" applyAlignment="1">
      <alignment horizontal="center" vertical="top"/>
    </xf>
    <xf numFmtId="0" fontId="18" fillId="6" borderId="12" xfId="0" applyFont="1" applyFill="1" applyBorder="1" applyAlignment="1">
      <alignment horizontal="center" vertical="top"/>
    </xf>
    <xf numFmtId="0" fontId="18" fillId="6" borderId="4" xfId="0" applyFont="1" applyFill="1" applyBorder="1" applyAlignment="1">
      <alignment horizontal="center" vertical="top"/>
    </xf>
    <xf numFmtId="0" fontId="18" fillId="6" borderId="16" xfId="0" applyFont="1" applyFill="1" applyBorder="1" applyAlignment="1">
      <alignment horizontal="center" vertical="top"/>
    </xf>
    <xf numFmtId="0" fontId="18" fillId="6" borderId="17" xfId="0" applyFont="1" applyFill="1" applyBorder="1" applyAlignment="1">
      <alignment horizontal="center" vertical="top"/>
    </xf>
    <xf numFmtId="164" fontId="0" fillId="9" borderId="22" xfId="0" applyNumberFormat="1" applyFont="1" applyFill="1" applyBorder="1" applyAlignment="1">
      <alignment horizontal="center" vertical="top"/>
    </xf>
    <xf numFmtId="164" fontId="0" fillId="9" borderId="16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18" fillId="6" borderId="6" xfId="0" applyFont="1" applyFill="1" applyBorder="1" applyAlignment="1">
      <alignment horizontal="center" vertical="top"/>
    </xf>
    <xf numFmtId="0" fontId="18" fillId="6" borderId="23" xfId="0" applyFont="1" applyFill="1" applyBorder="1" applyAlignment="1">
      <alignment horizontal="center" vertical="top"/>
    </xf>
    <xf numFmtId="164" fontId="0" fillId="9" borderId="14" xfId="0" applyNumberFormat="1" applyFont="1" applyFill="1" applyBorder="1" applyAlignment="1">
      <alignment horizontal="center" vertical="top"/>
    </xf>
    <xf numFmtId="164" fontId="0" fillId="9" borderId="26" xfId="0" applyNumberFormat="1" applyFont="1" applyFill="1" applyBorder="1" applyAlignment="1">
      <alignment horizontal="center" vertical="top"/>
    </xf>
    <xf numFmtId="0" fontId="24" fillId="8" borderId="14" xfId="1" applyFont="1" applyFill="1" applyBorder="1" applyAlignment="1">
      <alignment horizontal="center" vertical="top"/>
    </xf>
    <xf numFmtId="164" fontId="0" fillId="9" borderId="30" xfId="0" applyNumberFormat="1" applyFont="1" applyFill="1" applyBorder="1" applyAlignment="1">
      <alignment horizontal="center" vertical="top"/>
    </xf>
    <xf numFmtId="164" fontId="0" fillId="9" borderId="31" xfId="0" applyNumberFormat="1" applyFont="1" applyFill="1" applyBorder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0" fontId="25" fillId="2" borderId="0" xfId="0" applyFont="1" applyFill="1" applyAlignment="1">
      <alignment horizontal="left" vertical="top"/>
    </xf>
    <xf numFmtId="0" fontId="26" fillId="7" borderId="0" xfId="0" applyFont="1" applyFill="1"/>
    <xf numFmtId="0" fontId="27" fillId="7" borderId="0" xfId="0" applyFont="1" applyFill="1"/>
    <xf numFmtId="0" fontId="0" fillId="2" borderId="0" xfId="0" applyFill="1"/>
    <xf numFmtId="0" fontId="23" fillId="2" borderId="0" xfId="0" applyFont="1" applyFill="1"/>
    <xf numFmtId="0" fontId="28" fillId="2" borderId="0" xfId="0" applyFont="1" applyFill="1"/>
    <xf numFmtId="0" fontId="0" fillId="2" borderId="0" xfId="0" applyFont="1" applyFill="1"/>
    <xf numFmtId="0" fontId="0" fillId="10" borderId="0" xfId="0" applyFill="1" applyAlignment="1">
      <alignment vertical="top"/>
    </xf>
    <xf numFmtId="0" fontId="0" fillId="10" borderId="0" xfId="0" applyFill="1" applyAlignment="1">
      <alignment horizontal="left" vertical="top" wrapText="1"/>
    </xf>
    <xf numFmtId="0" fontId="6" fillId="10" borderId="0" xfId="0" applyFont="1" applyFill="1" applyAlignment="1">
      <alignment horizontal="left" vertical="center" wrapText="1"/>
    </xf>
    <xf numFmtId="0" fontId="6" fillId="10" borderId="0" xfId="0" applyFont="1" applyFill="1" applyAlignment="1">
      <alignment vertical="center"/>
    </xf>
    <xf numFmtId="0" fontId="10" fillId="10" borderId="0" xfId="0" applyFont="1" applyFill="1" applyAlignment="1">
      <alignment horizontal="left" vertical="top" wrapText="1"/>
    </xf>
    <xf numFmtId="0" fontId="10" fillId="10" borderId="0" xfId="0" applyFont="1" applyFill="1" applyAlignment="1">
      <alignment vertical="top"/>
    </xf>
    <xf numFmtId="0" fontId="2" fillId="11" borderId="0" xfId="0" applyFont="1" applyFill="1" applyAlignment="1">
      <alignment horizontal="center" vertical="top"/>
    </xf>
    <xf numFmtId="0" fontId="2" fillId="11" borderId="0" xfId="0" applyFont="1" applyFill="1" applyAlignment="1">
      <alignment horizontal="left" vertical="top"/>
    </xf>
    <xf numFmtId="0" fontId="1" fillId="11" borderId="0" xfId="0" applyFont="1" applyFill="1" applyAlignment="1">
      <alignment horizontal="left"/>
    </xf>
    <xf numFmtId="0" fontId="0" fillId="11" borderId="0" xfId="0" applyFill="1"/>
    <xf numFmtId="0" fontId="3" fillId="2" borderId="0" xfId="0" applyFont="1" applyFill="1" applyAlignment="1">
      <alignment horizontal="left" vertical="top"/>
    </xf>
    <xf numFmtId="0" fontId="16" fillId="5" borderId="10" xfId="0" applyFont="1" applyFill="1" applyBorder="1" applyAlignment="1">
      <alignment vertical="top"/>
    </xf>
    <xf numFmtId="0" fontId="3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25" fillId="12" borderId="0" xfId="0" applyFont="1" applyFill="1" applyAlignment="1" applyProtection="1">
      <alignment vertical="top"/>
      <protection locked="0"/>
    </xf>
    <xf numFmtId="9" fontId="0" fillId="9" borderId="22" xfId="0" applyNumberFormat="1" applyFont="1" applyFill="1" applyBorder="1" applyAlignment="1">
      <alignment horizontal="center" vertical="top"/>
    </xf>
    <xf numFmtId="9" fontId="0" fillId="9" borderId="16" xfId="0" applyNumberFormat="1" applyFont="1" applyFill="1" applyBorder="1" applyAlignment="1">
      <alignment horizontal="center" vertical="top"/>
    </xf>
    <xf numFmtId="164" fontId="16" fillId="5" borderId="33" xfId="0" applyNumberFormat="1" applyFont="1" applyFill="1" applyBorder="1" applyAlignment="1">
      <alignment horizontal="center" vertical="top"/>
    </xf>
    <xf numFmtId="164" fontId="0" fillId="9" borderId="27" xfId="0" applyNumberFormat="1" applyFont="1" applyFill="1" applyBorder="1" applyAlignment="1">
      <alignment horizontal="center" vertical="top"/>
    </xf>
    <xf numFmtId="164" fontId="0" fillId="9" borderId="15" xfId="0" applyNumberFormat="1" applyFont="1" applyFill="1" applyBorder="1" applyAlignment="1">
      <alignment horizontal="center" vertical="top"/>
    </xf>
    <xf numFmtId="164" fontId="0" fillId="9" borderId="28" xfId="0" applyNumberFormat="1" applyFont="1" applyFill="1" applyBorder="1" applyAlignment="1">
      <alignment horizontal="center" vertical="top"/>
    </xf>
    <xf numFmtId="164" fontId="0" fillId="9" borderId="29" xfId="0" applyNumberFormat="1" applyFont="1" applyFill="1" applyBorder="1" applyAlignment="1">
      <alignment horizontal="center" vertical="top"/>
    </xf>
    <xf numFmtId="0" fontId="18" fillId="6" borderId="0" xfId="0" applyFont="1" applyFill="1" applyBorder="1" applyAlignment="1">
      <alignment horizontal="center" vertical="top"/>
    </xf>
    <xf numFmtId="0" fontId="2" fillId="1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left" vertical="top"/>
    </xf>
    <xf numFmtId="0" fontId="33" fillId="0" borderId="0" xfId="1" applyFont="1" applyAlignment="1">
      <alignment vertical="center"/>
    </xf>
    <xf numFmtId="0" fontId="18" fillId="6" borderId="47" xfId="0" applyFont="1" applyFill="1" applyBorder="1" applyAlignment="1">
      <alignment horizontal="center" vertical="top"/>
    </xf>
    <xf numFmtId="0" fontId="18" fillId="6" borderId="14" xfId="0" applyFont="1" applyFill="1" applyBorder="1" applyAlignment="1">
      <alignment horizontal="center" vertical="top"/>
    </xf>
    <xf numFmtId="0" fontId="18" fillId="6" borderId="26" xfId="0" applyFont="1" applyFill="1" applyBorder="1" applyAlignment="1">
      <alignment horizontal="center" vertical="top"/>
    </xf>
    <xf numFmtId="0" fontId="18" fillId="6" borderId="27" xfId="0" applyFont="1" applyFill="1" applyBorder="1" applyAlignment="1">
      <alignment horizontal="center" vertical="top"/>
    </xf>
    <xf numFmtId="164" fontId="0" fillId="9" borderId="27" xfId="2" applyNumberFormat="1" applyFont="1" applyFill="1" applyBorder="1" applyAlignment="1">
      <alignment horizontal="center" vertical="top"/>
    </xf>
    <xf numFmtId="164" fontId="0" fillId="9" borderId="29" xfId="2" applyNumberFormat="1" applyFont="1" applyFill="1" applyBorder="1" applyAlignment="1">
      <alignment horizontal="center" vertical="top"/>
    </xf>
    <xf numFmtId="0" fontId="0" fillId="0" borderId="14" xfId="0" applyFont="1" applyFill="1" applyBorder="1" applyAlignment="1">
      <alignment horizontal="center" vertical="top"/>
    </xf>
    <xf numFmtId="0" fontId="0" fillId="0" borderId="26" xfId="0" applyFont="1" applyFill="1" applyBorder="1" applyAlignment="1">
      <alignment horizontal="left" vertical="top"/>
    </xf>
    <xf numFmtId="0" fontId="0" fillId="0" borderId="27" xfId="0" applyFont="1" applyFill="1" applyBorder="1" applyAlignment="1">
      <alignment horizontal="center" vertical="top"/>
    </xf>
    <xf numFmtId="164" fontId="16" fillId="5" borderId="15" xfId="0" applyNumberFormat="1" applyFont="1" applyFill="1" applyBorder="1" applyAlignment="1">
      <alignment horizontal="center" vertical="top"/>
    </xf>
    <xf numFmtId="164" fontId="16" fillId="5" borderId="28" xfId="0" applyNumberFormat="1" applyFont="1" applyFill="1" applyBorder="1" applyAlignment="1">
      <alignment horizontal="center" vertical="top"/>
    </xf>
    <xf numFmtId="164" fontId="16" fillId="5" borderId="29" xfId="0" applyNumberFormat="1" applyFont="1" applyFill="1" applyBorder="1" applyAlignment="1">
      <alignment horizontal="center" vertical="top"/>
    </xf>
    <xf numFmtId="0" fontId="10" fillId="13" borderId="4" xfId="0" applyFont="1" applyFill="1" applyBorder="1" applyAlignment="1" applyProtection="1">
      <alignment horizontal="center" vertical="top"/>
      <protection locked="0"/>
    </xf>
    <xf numFmtId="0" fontId="10" fillId="13" borderId="5" xfId="0" applyFont="1" applyFill="1" applyBorder="1" applyAlignment="1" applyProtection="1">
      <alignment horizontal="left" vertical="top"/>
      <protection locked="0"/>
    </xf>
    <xf numFmtId="0" fontId="10" fillId="13" borderId="41" xfId="0" applyFont="1" applyFill="1" applyBorder="1" applyAlignment="1" applyProtection="1">
      <alignment horizontal="left" vertical="top"/>
      <protection locked="0"/>
    </xf>
    <xf numFmtId="0" fontId="10" fillId="13" borderId="39" xfId="0" applyFont="1" applyFill="1" applyBorder="1" applyAlignment="1" applyProtection="1">
      <alignment horizontal="center" vertical="top"/>
      <protection locked="0"/>
    </xf>
    <xf numFmtId="0" fontId="10" fillId="13" borderId="6" xfId="0" applyFont="1" applyFill="1" applyBorder="1" applyAlignment="1" applyProtection="1">
      <alignment horizontal="center" vertical="top"/>
      <protection locked="0"/>
    </xf>
    <xf numFmtId="0" fontId="10" fillId="13" borderId="0" xfId="0" applyFont="1" applyFill="1" applyBorder="1" applyAlignment="1" applyProtection="1">
      <alignment horizontal="left" vertical="top"/>
      <protection locked="0"/>
    </xf>
    <xf numFmtId="0" fontId="10" fillId="13" borderId="42" xfId="0" applyFont="1" applyFill="1" applyBorder="1" applyAlignment="1" applyProtection="1">
      <alignment horizontal="left" vertical="top"/>
      <protection locked="0"/>
    </xf>
    <xf numFmtId="0" fontId="10" fillId="13" borderId="8" xfId="0" applyFont="1" applyFill="1" applyBorder="1" applyAlignment="1" applyProtection="1">
      <alignment horizontal="center" vertical="top"/>
      <protection locked="0"/>
    </xf>
    <xf numFmtId="0" fontId="10" fillId="13" borderId="9" xfId="0" applyFont="1" applyFill="1" applyBorder="1" applyAlignment="1" applyProtection="1">
      <alignment horizontal="left" vertical="top"/>
      <protection locked="0"/>
    </xf>
    <xf numFmtId="0" fontId="10" fillId="13" borderId="43" xfId="0" applyFont="1" applyFill="1" applyBorder="1" applyAlignment="1" applyProtection="1">
      <alignment horizontal="left" vertical="top"/>
      <protection locked="0"/>
    </xf>
    <xf numFmtId="0" fontId="10" fillId="13" borderId="40" xfId="0" applyFont="1" applyFill="1" applyBorder="1" applyAlignment="1" applyProtection="1">
      <alignment horizontal="center" vertical="top"/>
      <protection locked="0"/>
    </xf>
    <xf numFmtId="9" fontId="25" fillId="13" borderId="10" xfId="0" applyNumberFormat="1" applyFont="1" applyFill="1" applyBorder="1" applyAlignment="1">
      <alignment horizontal="center" vertical="top"/>
    </xf>
    <xf numFmtId="0" fontId="37" fillId="13" borderId="51" xfId="0" applyFont="1" applyFill="1" applyBorder="1" applyAlignment="1" applyProtection="1">
      <alignment horizontal="center" vertical="center"/>
      <protection locked="0"/>
    </xf>
    <xf numFmtId="49" fontId="37" fillId="13" borderId="48" xfId="0" applyNumberFormat="1" applyFont="1" applyFill="1" applyBorder="1" applyAlignment="1" applyProtection="1">
      <alignment horizontal="center" vertical="center"/>
      <protection locked="0"/>
    </xf>
    <xf numFmtId="0" fontId="37" fillId="13" borderId="49" xfId="0" applyFont="1" applyFill="1" applyBorder="1" applyAlignment="1" applyProtection="1">
      <alignment horizontal="center" vertical="center"/>
      <protection locked="0"/>
    </xf>
    <xf numFmtId="49" fontId="37" fillId="13" borderId="49" xfId="0" applyNumberFormat="1" applyFont="1" applyFill="1" applyBorder="1" applyAlignment="1" applyProtection="1">
      <alignment horizontal="center" vertical="center"/>
      <protection locked="0"/>
    </xf>
    <xf numFmtId="0" fontId="37" fillId="13" borderId="50" xfId="0" applyFont="1" applyFill="1" applyBorder="1" applyAlignment="1" applyProtection="1">
      <alignment horizontal="center" vertical="center"/>
      <protection locked="0"/>
    </xf>
    <xf numFmtId="49" fontId="37" fillId="13" borderId="52" xfId="0" applyNumberFormat="1" applyFont="1" applyFill="1" applyBorder="1" applyAlignment="1" applyProtection="1">
      <alignment horizontal="center" vertical="center"/>
      <protection locked="0"/>
    </xf>
    <xf numFmtId="0" fontId="37" fillId="13" borderId="18" xfId="0" applyFont="1" applyFill="1" applyBorder="1" applyAlignment="1" applyProtection="1">
      <alignment horizontal="center" vertical="center"/>
      <protection locked="0"/>
    </xf>
    <xf numFmtId="49" fontId="37" fillId="13" borderId="36" xfId="0" applyNumberFormat="1" applyFont="1" applyFill="1" applyBorder="1" applyAlignment="1" applyProtection="1">
      <alignment horizontal="center" vertical="center"/>
      <protection locked="0"/>
    </xf>
    <xf numFmtId="0" fontId="37" fillId="13" borderId="19" xfId="0" applyFont="1" applyFill="1" applyBorder="1" applyAlignment="1" applyProtection="1">
      <alignment horizontal="center" vertical="center"/>
      <protection locked="0"/>
    </xf>
    <xf numFmtId="49" fontId="37" fillId="13" borderId="19" xfId="0" applyNumberFormat="1" applyFont="1" applyFill="1" applyBorder="1" applyAlignment="1" applyProtection="1">
      <alignment horizontal="center" vertical="center"/>
      <protection locked="0"/>
    </xf>
    <xf numFmtId="0" fontId="37" fillId="13" borderId="32" xfId="0" applyFont="1" applyFill="1" applyBorder="1" applyAlignment="1" applyProtection="1">
      <alignment horizontal="center" vertical="center"/>
      <protection locked="0"/>
    </xf>
    <xf numFmtId="49" fontId="37" fillId="13" borderId="34" xfId="0" applyNumberFormat="1" applyFont="1" applyFill="1" applyBorder="1" applyAlignment="1" applyProtection="1">
      <alignment horizontal="center" vertical="center"/>
      <protection locked="0"/>
    </xf>
    <xf numFmtId="0" fontId="37" fillId="13" borderId="20" xfId="0" applyFont="1" applyFill="1" applyBorder="1" applyAlignment="1" applyProtection="1">
      <alignment horizontal="center" vertical="center"/>
      <protection locked="0"/>
    </xf>
    <xf numFmtId="49" fontId="37" fillId="13" borderId="37" xfId="0" applyNumberFormat="1" applyFont="1" applyFill="1" applyBorder="1" applyAlignment="1" applyProtection="1">
      <alignment horizontal="center" vertical="center"/>
      <protection locked="0"/>
    </xf>
    <xf numFmtId="0" fontId="37" fillId="13" borderId="21" xfId="0" applyFont="1" applyFill="1" applyBorder="1" applyAlignment="1" applyProtection="1">
      <alignment horizontal="center" vertical="center"/>
      <protection locked="0"/>
    </xf>
    <xf numFmtId="49" fontId="37" fillId="13" borderId="21" xfId="0" applyNumberFormat="1" applyFont="1" applyFill="1" applyBorder="1" applyAlignment="1" applyProtection="1">
      <alignment horizontal="center" vertical="center"/>
      <protection locked="0"/>
    </xf>
    <xf numFmtId="0" fontId="37" fillId="13" borderId="35" xfId="0" applyFont="1" applyFill="1" applyBorder="1" applyAlignment="1" applyProtection="1">
      <alignment horizontal="center" vertical="center"/>
      <protection locked="0"/>
    </xf>
    <xf numFmtId="49" fontId="37" fillId="13" borderId="38" xfId="0" applyNumberFormat="1" applyFont="1" applyFill="1" applyBorder="1" applyAlignment="1" applyProtection="1">
      <alignment horizontal="center" vertical="center"/>
      <protection locked="0"/>
    </xf>
    <xf numFmtId="0" fontId="31" fillId="13" borderId="0" xfId="0" applyFont="1" applyFill="1" applyAlignment="1">
      <alignment horizontal="left" vertical="top"/>
    </xf>
    <xf numFmtId="0" fontId="31" fillId="13" borderId="0" xfId="0" applyFont="1" applyFill="1" applyAlignment="1" applyProtection="1">
      <alignment vertical="top"/>
      <protection locked="0"/>
    </xf>
    <xf numFmtId="0" fontId="32" fillId="13" borderId="0" xfId="0" applyFont="1" applyFill="1" applyAlignment="1">
      <alignment horizontal="center" vertical="top"/>
    </xf>
    <xf numFmtId="0" fontId="31" fillId="13" borderId="0" xfId="0" applyFont="1" applyFill="1" applyAlignment="1">
      <alignment horizontal="center" vertical="top"/>
    </xf>
    <xf numFmtId="0" fontId="10" fillId="13" borderId="14" xfId="0" applyFont="1" applyFill="1" applyBorder="1" applyAlignment="1" applyProtection="1">
      <alignment horizontal="center" vertical="top"/>
      <protection locked="0"/>
    </xf>
    <xf numFmtId="0" fontId="10" fillId="13" borderId="26" xfId="0" applyFont="1" applyFill="1" applyBorder="1" applyAlignment="1" applyProtection="1">
      <alignment horizontal="left" vertical="top"/>
      <protection locked="0"/>
    </xf>
    <xf numFmtId="0" fontId="10" fillId="13" borderId="27" xfId="0" applyFont="1" applyFill="1" applyBorder="1" applyAlignment="1" applyProtection="1">
      <alignment horizontal="center" vertical="top"/>
      <protection locked="0"/>
    </xf>
    <xf numFmtId="0" fontId="10" fillId="13" borderId="15" xfId="0" applyFont="1" applyFill="1" applyBorder="1" applyAlignment="1" applyProtection="1">
      <alignment horizontal="center" vertical="top"/>
      <protection locked="0"/>
    </xf>
    <xf numFmtId="0" fontId="10" fillId="13" borderId="28" xfId="0" applyFont="1" applyFill="1" applyBorder="1" applyAlignment="1" applyProtection="1">
      <alignment horizontal="left" vertical="top"/>
      <protection locked="0"/>
    </xf>
    <xf numFmtId="0" fontId="10" fillId="13" borderId="29" xfId="0" applyFont="1" applyFill="1" applyBorder="1" applyAlignment="1" applyProtection="1">
      <alignment horizontal="center" vertical="top"/>
      <protection locked="0"/>
    </xf>
    <xf numFmtId="49" fontId="10" fillId="13" borderId="26" xfId="0" applyNumberFormat="1" applyFont="1" applyFill="1" applyBorder="1" applyAlignment="1" applyProtection="1">
      <alignment horizontal="center" vertical="top"/>
      <protection locked="0"/>
    </xf>
    <xf numFmtId="0" fontId="10" fillId="13" borderId="26" xfId="0" applyFont="1" applyFill="1" applyBorder="1" applyAlignment="1" applyProtection="1">
      <alignment horizontal="center" vertical="top"/>
      <protection locked="0"/>
    </xf>
    <xf numFmtId="0" fontId="10" fillId="13" borderId="26" xfId="2" applyNumberFormat="1" applyFont="1" applyFill="1" applyBorder="1" applyAlignment="1" applyProtection="1">
      <alignment horizontal="center" vertical="top"/>
      <protection locked="0"/>
    </xf>
    <xf numFmtId="49" fontId="10" fillId="13" borderId="27" xfId="2" applyNumberFormat="1" applyFont="1" applyFill="1" applyBorder="1" applyAlignment="1" applyProtection="1">
      <alignment horizontal="center" vertical="top"/>
      <protection locked="0"/>
    </xf>
    <xf numFmtId="49" fontId="10" fillId="13" borderId="28" xfId="0" applyNumberFormat="1" applyFont="1" applyFill="1" applyBorder="1" applyAlignment="1" applyProtection="1">
      <alignment horizontal="center" vertical="top"/>
      <protection locked="0"/>
    </xf>
    <xf numFmtId="0" fontId="10" fillId="13" borderId="28" xfId="0" applyFont="1" applyFill="1" applyBorder="1" applyAlignment="1" applyProtection="1">
      <alignment horizontal="center" vertical="top"/>
      <protection locked="0"/>
    </xf>
    <xf numFmtId="0" fontId="10" fillId="13" borderId="28" xfId="2" applyNumberFormat="1" applyFont="1" applyFill="1" applyBorder="1" applyAlignment="1" applyProtection="1">
      <alignment horizontal="center" vertical="top"/>
      <protection locked="0"/>
    </xf>
    <xf numFmtId="49" fontId="10" fillId="13" borderId="29" xfId="2" applyNumberFormat="1" applyFont="1" applyFill="1" applyBorder="1" applyAlignment="1" applyProtection="1">
      <alignment horizontal="center" vertical="top"/>
      <protection locked="0"/>
    </xf>
    <xf numFmtId="9" fontId="25" fillId="13" borderId="3" xfId="0" applyNumberFormat="1" applyFont="1" applyFill="1" applyBorder="1" applyAlignment="1">
      <alignment horizontal="center" vertical="top"/>
    </xf>
    <xf numFmtId="0" fontId="21" fillId="6" borderId="10" xfId="0" applyFont="1" applyFill="1" applyBorder="1" applyAlignment="1">
      <alignment horizontal="center" vertical="top"/>
    </xf>
    <xf numFmtId="1" fontId="29" fillId="5" borderId="10" xfId="0" applyNumberFormat="1" applyFont="1" applyFill="1" applyBorder="1" applyAlignment="1">
      <alignment horizontal="center" vertical="top"/>
    </xf>
    <xf numFmtId="0" fontId="35" fillId="14" borderId="10" xfId="0" applyFont="1" applyFill="1" applyBorder="1" applyAlignment="1">
      <alignment horizontal="center" vertical="top"/>
    </xf>
    <xf numFmtId="9" fontId="34" fillId="15" borderId="10" xfId="0" applyNumberFormat="1" applyFont="1" applyFill="1" applyBorder="1" applyAlignment="1">
      <alignment horizontal="center" vertical="top"/>
    </xf>
    <xf numFmtId="164" fontId="34" fillId="15" borderId="10" xfId="0" applyNumberFormat="1" applyFont="1" applyFill="1" applyBorder="1" applyAlignment="1">
      <alignment horizontal="center" vertical="top"/>
    </xf>
    <xf numFmtId="0" fontId="39" fillId="11" borderId="0" xfId="0" applyFont="1" applyFill="1"/>
    <xf numFmtId="0" fontId="0" fillId="11" borderId="0" xfId="0" applyFont="1" applyFill="1"/>
    <xf numFmtId="0" fontId="40" fillId="11" borderId="0" xfId="0" applyFont="1" applyFill="1"/>
    <xf numFmtId="0" fontId="42" fillId="8" borderId="13" xfId="1" applyFont="1" applyFill="1" applyBorder="1" applyAlignment="1">
      <alignment horizontal="center" vertical="top"/>
    </xf>
    <xf numFmtId="0" fontId="20" fillId="2" borderId="0" xfId="1" applyFont="1" applyFill="1" applyAlignment="1">
      <alignment horizontal="center" vertical="top"/>
    </xf>
    <xf numFmtId="0" fontId="17" fillId="2" borderId="0" xfId="0" applyFont="1" applyFill="1" applyAlignment="1">
      <alignment horizontal="left"/>
    </xf>
    <xf numFmtId="0" fontId="14" fillId="0" borderId="1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1" fillId="13" borderId="0" xfId="0" applyFont="1" applyFill="1" applyAlignment="1" applyProtection="1">
      <alignment horizontal="left" vertical="top"/>
      <protection locked="0"/>
    </xf>
    <xf numFmtId="14" fontId="31" fillId="13" borderId="0" xfId="0" applyNumberFormat="1" applyFont="1" applyFill="1" applyAlignment="1" applyProtection="1">
      <alignment horizontal="left" vertical="top"/>
      <protection locked="0"/>
    </xf>
    <xf numFmtId="0" fontId="14" fillId="0" borderId="13" xfId="0" applyFont="1" applyBorder="1" applyAlignment="1">
      <alignment horizontal="center" vertical="top"/>
    </xf>
    <xf numFmtId="0" fontId="14" fillId="0" borderId="24" xfId="0" applyFont="1" applyBorder="1" applyAlignment="1">
      <alignment horizontal="center" vertical="top"/>
    </xf>
    <xf numFmtId="0" fontId="14" fillId="0" borderId="25" xfId="0" applyFont="1" applyBorder="1" applyAlignment="1">
      <alignment horizontal="center" vertical="top"/>
    </xf>
    <xf numFmtId="0" fontId="19" fillId="3" borderId="0" xfId="0" applyFont="1" applyFill="1" applyAlignment="1">
      <alignment horizontal="center" vertical="top"/>
    </xf>
    <xf numFmtId="0" fontId="20" fillId="3" borderId="0" xfId="1" applyFont="1" applyFill="1" applyAlignment="1">
      <alignment horizontal="center" vertical="top"/>
    </xf>
    <xf numFmtId="0" fontId="14" fillId="0" borderId="44" xfId="0" applyFont="1" applyBorder="1" applyAlignment="1">
      <alignment horizontal="center" vertical="top"/>
    </xf>
    <xf numFmtId="0" fontId="14" fillId="0" borderId="45" xfId="0" applyFont="1" applyBorder="1" applyAlignment="1">
      <alignment horizontal="center" vertical="top"/>
    </xf>
    <xf numFmtId="0" fontId="14" fillId="0" borderId="46" xfId="0" applyFont="1" applyBorder="1" applyAlignment="1">
      <alignment horizontal="center" vertical="top"/>
    </xf>
    <xf numFmtId="0" fontId="25" fillId="12" borderId="0" xfId="0" applyFont="1" applyFill="1" applyAlignment="1" applyProtection="1">
      <alignment horizontal="left" vertical="top"/>
      <protection locked="0"/>
    </xf>
    <xf numFmtId="14" fontId="25" fillId="12" borderId="0" xfId="0" applyNumberFormat="1" applyFont="1" applyFill="1" applyAlignment="1" applyProtection="1">
      <alignment horizontal="left" vertical="top"/>
      <protection locked="0"/>
    </xf>
    <xf numFmtId="0" fontId="38" fillId="12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14" fontId="3" fillId="3" borderId="0" xfId="0" applyNumberFormat="1" applyFont="1" applyFill="1" applyAlignment="1">
      <alignment horizontal="left" vertical="top"/>
    </xf>
  </cellXfs>
  <cellStyles count="3">
    <cellStyle name="Link" xfId="1" builtinId="8"/>
    <cellStyle name="Prozent" xfId="2" builtinId="5"/>
    <cellStyle name="Standard" xfId="0" builtinId="0"/>
  </cellStyles>
  <dxfs count="31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Open Sans"/>
        <family val="2"/>
      </font>
      <fill>
        <patternFill patternType="solid">
          <fgColor indexed="64"/>
          <bgColor rgb="FF82C35A"/>
        </patternFill>
      </fill>
      <alignment horizontal="center" textRotation="0" wrapText="0" indent="0" justifyLastLine="0" shrinkToFit="0" readingOrder="0"/>
      <border diagonalUp="0" diagonalDown="0" outline="0">
        <left style="thin">
          <color rgb="FF002882"/>
        </left>
        <right/>
        <top style="thin">
          <color rgb="FF002882"/>
        </top>
        <bottom style="thin">
          <color rgb="FF00288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minor"/>
      </font>
      <fill>
        <patternFill patternType="solid">
          <fgColor indexed="64"/>
          <bgColor rgb="FF82C35A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2882"/>
        </left>
        <right style="thin">
          <color rgb="FF002882"/>
        </right>
        <top style="thin">
          <color rgb="FF002882"/>
        </top>
        <bottom style="thin">
          <color rgb="FF00288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minor"/>
      </font>
      <fill>
        <patternFill patternType="solid">
          <fgColor indexed="64"/>
          <bgColor rgb="FF82C35A"/>
        </patternFill>
      </fill>
      <alignment horizontal="left" vertical="top" textRotation="0" wrapText="0" indent="0" justifyLastLine="0" shrinkToFit="0" readingOrder="0"/>
      <border diagonalUp="0" diagonalDown="0">
        <left style="thin">
          <color rgb="FF002882"/>
        </left>
        <right style="thin">
          <color rgb="FF002882"/>
        </right>
        <top style="thin">
          <color rgb="FF002882"/>
        </top>
        <bottom style="thin">
          <color rgb="FF002882"/>
        </bottom>
        <vertical/>
        <horizontal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Open Sans"/>
        <family val="2"/>
      </font>
      <fill>
        <patternFill patternType="solid">
          <fgColor indexed="64"/>
          <bgColor rgb="FF82C35A"/>
        </patternFill>
      </fill>
      <border diagonalUp="0" diagonalDown="0" outline="0">
        <left style="thin">
          <color rgb="FF002882"/>
        </left>
        <right style="thin">
          <color rgb="FF002882"/>
        </right>
        <top style="thin">
          <color rgb="FF002882"/>
        </top>
        <bottom style="thin">
          <color rgb="FF002882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Open Sans"/>
        <family val="2"/>
      </font>
      <fill>
        <patternFill patternType="solid">
          <fgColor indexed="64"/>
          <bgColor rgb="FF82C35A"/>
        </patternFill>
      </fill>
      <alignment horizontal="center" textRotation="0" wrapText="0" indent="0" justifyLastLine="0" shrinkToFit="0" readingOrder="0"/>
      <border diagonalUp="0" diagonalDown="0" outline="0">
        <left/>
        <right style="thin">
          <color rgb="FF002882"/>
        </right>
        <top style="thin">
          <color rgb="FF002882"/>
        </top>
        <bottom style="thin">
          <color rgb="FF002882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</font>
      <fill>
        <patternFill patternType="solid">
          <fgColor indexed="64"/>
          <bgColor rgb="FF82C35A"/>
        </patternFill>
      </fill>
      <protection locked="0" hidden="0"/>
    </dxf>
    <dxf>
      <border diagonalUp="0" diagonalDown="0">
        <left style="thin">
          <color rgb="FF002882"/>
        </left>
        <right style="thin">
          <color rgb="FF002882"/>
        </right>
        <top/>
        <bottom/>
        <vertical style="thin">
          <color rgb="FF002882"/>
        </vertical>
        <horizontal style="thin">
          <color rgb="FF002882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Open Sans"/>
        <family val="2"/>
      </font>
      <fill>
        <patternFill patternType="solid">
          <fgColor indexed="64"/>
          <bgColor rgb="FF82C35A"/>
        </patternFill>
      </fill>
      <alignment horizontal="center" textRotation="0" wrapText="0" indent="0" justifyLastLine="0" shrinkToFit="0" readingOrder="0"/>
      <border diagonalUp="0" diagonalDown="0" outline="0">
        <left style="thin">
          <color rgb="FF002882"/>
        </left>
        <right/>
        <top style="thin">
          <color rgb="FF002882"/>
        </top>
        <bottom style="thin">
          <color rgb="FF00288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minor"/>
      </font>
      <fill>
        <patternFill patternType="solid">
          <fgColor indexed="64"/>
          <bgColor rgb="FF82C35A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2882"/>
        </left>
        <right style="thin">
          <color rgb="FF002882"/>
        </right>
        <top style="thin">
          <color rgb="FF002882"/>
        </top>
        <bottom style="thin">
          <color rgb="FF00288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minor"/>
      </font>
      <fill>
        <patternFill patternType="solid">
          <fgColor indexed="64"/>
          <bgColor rgb="FF82C35A"/>
        </patternFill>
      </fill>
      <alignment horizontal="left" vertical="top" textRotation="0" wrapText="0" indent="0" justifyLastLine="0" shrinkToFit="0" readingOrder="0"/>
      <border diagonalUp="0" diagonalDown="0">
        <left style="thin">
          <color rgb="FF002882"/>
        </left>
        <right style="thin">
          <color rgb="FF002882"/>
        </right>
        <top style="thin">
          <color rgb="FF002882"/>
        </top>
        <bottom style="thin">
          <color rgb="FF002882"/>
        </bottom>
        <vertical/>
        <horizontal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Open Sans"/>
        <family val="2"/>
      </font>
      <fill>
        <patternFill patternType="solid">
          <fgColor indexed="64"/>
          <bgColor rgb="FF82C35A"/>
        </patternFill>
      </fill>
      <border diagonalUp="0" diagonalDown="0" outline="0">
        <left style="thin">
          <color rgb="FF002882"/>
        </left>
        <right style="thin">
          <color rgb="FF002882"/>
        </right>
        <top style="thin">
          <color rgb="FF002882"/>
        </top>
        <bottom style="thin">
          <color rgb="FF002882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Open Sans"/>
        <family val="2"/>
      </font>
      <fill>
        <patternFill patternType="solid">
          <fgColor indexed="64"/>
          <bgColor rgb="FF82C35A"/>
        </patternFill>
      </fill>
      <alignment horizontal="center" textRotation="0" wrapText="0" indent="0" justifyLastLine="0" shrinkToFit="0" readingOrder="0"/>
      <border diagonalUp="0" diagonalDown="0" outline="0">
        <left/>
        <right style="thin">
          <color rgb="FF002882"/>
        </right>
        <top style="thin">
          <color rgb="FF002882"/>
        </top>
        <bottom style="thin">
          <color rgb="FF002882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</font>
      <fill>
        <patternFill patternType="solid">
          <fgColor indexed="64"/>
          <bgColor rgb="FF82C35A"/>
        </patternFill>
      </fill>
      <protection locked="0" hidden="0"/>
    </dxf>
    <dxf>
      <border diagonalUp="0" diagonalDown="0">
        <left style="thin">
          <color rgb="FF002882"/>
        </left>
        <right style="thin">
          <color rgb="FF002882"/>
        </right>
        <top/>
        <bottom/>
        <vertical style="thin">
          <color rgb="FF002882"/>
        </vertical>
        <horizontal style="thin">
          <color rgb="FF002882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minor"/>
      </font>
      <fill>
        <patternFill patternType="solid">
          <fgColor indexed="64"/>
          <bgColor rgb="FF82C35A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minor"/>
      </font>
      <fill>
        <patternFill patternType="solid">
          <fgColor indexed="64"/>
          <bgColor rgb="FF82C35A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rgb="FF002882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minor"/>
      </font>
      <fill>
        <patternFill patternType="solid">
          <fgColor indexed="64"/>
          <bgColor rgb="FF82C35A"/>
        </patternFill>
      </fill>
      <alignment horizontal="left" vertical="top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Open Sans"/>
        <family val="2"/>
      </font>
      <fill>
        <patternFill patternType="solid">
          <fgColor indexed="64"/>
          <bgColor rgb="FF82C35A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Open Sans"/>
        <family val="2"/>
      </font>
      <fill>
        <patternFill patternType="solid">
          <fgColor indexed="64"/>
          <bgColor rgb="FF82C35A"/>
        </patternFill>
      </fill>
      <alignment horizontal="center" textRotation="0" wrapText="0" indent="0" justifyLastLine="0" shrinkToFit="0" readingOrder="0"/>
      <border diagonalUp="0" diagonalDown="0" outline="0">
        <left style="medium">
          <color rgb="FF002882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</font>
      <fill>
        <patternFill patternType="solid">
          <fgColor indexed="64"/>
          <bgColor rgb="FF82C35A"/>
        </patternFill>
      </fill>
      <protection locked="0" hidden="0"/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ill>
        <patternFill>
          <fgColor theme="0"/>
          <bgColor theme="0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</dxfs>
  <tableStyles count="1" defaultTableStyle="nag Tabelle" defaultPivotStyle="PivotStyleLight16">
    <tableStyle name="nag Tabelle" pivot="0" count="3" xr9:uid="{59AFA948-5707-46CC-8140-0E25C053F57F}">
      <tableStyleElement type="wholeTable" dxfId="30"/>
      <tableStyleElement type="headerRow" dxfId="29"/>
      <tableStyleElement type="totalRow" dxfId="28"/>
    </tableStyle>
  </tableStyles>
  <colors>
    <mruColors>
      <color rgb="FF7088BE"/>
      <color rgb="FFFFFFFF"/>
      <color rgb="FF002882"/>
      <color rgb="FFE6F2DD"/>
      <color rgb="FF82C35A"/>
      <color rgb="FF33CC33"/>
      <color rgb="FF3CB482"/>
      <color rgb="FF0A5A94"/>
      <color rgb="FF9B9B9A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>
                <a:solidFill>
                  <a:schemeClr val="accent2"/>
                </a:solidFill>
              </a:rPr>
              <a:t>Rangliste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Rangliste!$D$11</c:f>
              <c:strCache>
                <c:ptCount val="1"/>
                <c:pt idx="0">
                  <c:v>Anbieter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Rangliste!$B$15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Rangliste!$D$15</c:f>
              <c:numCache>
                <c:formatCode>0.0</c:formatCode>
                <c:ptCount val="1"/>
                <c:pt idx="0">
                  <c:v>65.599999999999994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623-465E-9F30-3FC65D195FD5}"/>
            </c:ext>
          </c:extLst>
        </c:ser>
        <c:ser>
          <c:idx val="1"/>
          <c:order val="1"/>
          <c:tx>
            <c:strRef>
              <c:f>Rangliste!$E$11</c:f>
              <c:strCache>
                <c:ptCount val="1"/>
                <c:pt idx="0">
                  <c:v>Anbieter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Rangliste!$B$15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Rangliste!$E$15</c:f>
              <c:numCache>
                <c:formatCode>0.0</c:formatCode>
                <c:ptCount val="1"/>
                <c:pt idx="0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623-465E-9F30-3FC65D195FD5}"/>
            </c:ext>
          </c:extLst>
        </c:ser>
        <c:ser>
          <c:idx val="2"/>
          <c:order val="2"/>
          <c:tx>
            <c:strRef>
              <c:f>Rangliste!$F$11</c:f>
              <c:strCache>
                <c:ptCount val="1"/>
                <c:pt idx="0">
                  <c:v>Anbieter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Rangliste!$B$15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Rangliste!$F$15</c:f>
              <c:numCache>
                <c:formatCode>0.0</c:formatCode>
                <c:ptCount val="1"/>
                <c:pt idx="0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623-465E-9F30-3FC65D195FD5}"/>
            </c:ext>
          </c:extLst>
        </c:ser>
        <c:ser>
          <c:idx val="3"/>
          <c:order val="3"/>
          <c:tx>
            <c:strRef>
              <c:f>Rangliste!$G$11</c:f>
              <c:strCache>
                <c:ptCount val="1"/>
                <c:pt idx="0">
                  <c:v>Anbieter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Rangliste!$B$15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Rangliste!$G$15</c:f>
              <c:numCache>
                <c:formatCode>0.0</c:formatCode>
                <c:ptCount val="1"/>
                <c:pt idx="0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3623-465E-9F30-3FC65D195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2622336"/>
        <c:axId val="1312633568"/>
      </c:barChart>
      <c:catAx>
        <c:axId val="1312622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12633568"/>
        <c:crosses val="autoZero"/>
        <c:auto val="0"/>
        <c:lblAlgn val="ctr"/>
        <c:lblOffset val="100"/>
        <c:noMultiLvlLbl val="0"/>
      </c:catAx>
      <c:valAx>
        <c:axId val="13126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1262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34289</xdr:rowOff>
    </xdr:from>
    <xdr:to>
      <xdr:col>1</xdr:col>
      <xdr:colOff>2110741</xdr:colOff>
      <xdr:row>4</xdr:row>
      <xdr:rowOff>39772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4E49B01-7210-49EE-A5F4-C7D9B7FD7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" y="262889"/>
          <a:ext cx="2005966" cy="691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695325</xdr:colOff>
      <xdr:row>3</xdr:row>
      <xdr:rowOff>142875</xdr:rowOff>
    </xdr:from>
    <xdr:to>
      <xdr:col>12</xdr:col>
      <xdr:colOff>904875</xdr:colOff>
      <xdr:row>17</xdr:row>
      <xdr:rowOff>24765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6C96D06-4078-4992-9C38-18AE72750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7A1A417-24FB-4FF5-9EFF-F348593FF981}" name="Tabelle16316" displayName="Tabelle16316" ref="B16:F36" totalsRowShown="0" dataDxfId="25">
  <autoFilter ref="B16:F36" xr:uid="{17A1A417-24FB-4FF5-9EFF-F348593FF981}"/>
  <tableColumns count="5">
    <tableColumn id="1" xr3:uid="{A073EA9E-BB86-4092-85DD-AB4A7F36EDEB}" name="Nr." dataDxfId="24"/>
    <tableColumn id="2" xr3:uid="{98288A69-AA78-430F-BAFA-903912A2FE26}" name="Name" dataDxfId="23"/>
    <tableColumn id="3" xr3:uid="{D0629474-4E9D-4F2B-B7F0-B81CEA72D9FA}" name="Kategorie" dataDxfId="22"/>
    <tableColumn id="4" xr3:uid="{D0EBEF5F-2DC3-490A-B8A1-8FB9F1930626}" name="Organisationseinheit" dataDxfId="21"/>
    <tableColumn id="5" xr3:uid="{C9E23D5E-CE70-48EF-B97C-9D46F1635EEA}" name="Priorität" dataDxfId="20"/>
  </tableColumns>
  <tableStyleInfo name="nag Tabel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E559C5-538D-47F8-B3A4-C5EF379A6E59}" name="Tabelle1635" displayName="Tabelle1635" ref="B16:F36" totalsRowShown="0" headerRowDxfId="19" dataDxfId="18">
  <autoFilter ref="B16:F36" xr:uid="{1EE559C5-538D-47F8-B3A4-C5EF379A6E59}"/>
  <tableColumns count="5">
    <tableColumn id="1" xr3:uid="{A52B5CB4-0EA6-4E11-A4E2-B04A1747A811}" name="Nr." dataDxfId="17"/>
    <tableColumn id="2" xr3:uid="{08E9799E-F4A0-40B6-9B92-00EA2EA3FB4F}" name="Name" dataDxfId="16"/>
    <tableColumn id="5" xr3:uid="{0FCCF229-65FD-4F14-A86D-A49477EB3844}" name="Kategorie" dataDxfId="15"/>
    <tableColumn id="4" xr3:uid="{1A03ADF1-629C-47BC-9EAE-A3C06E52CFF4}" name="Organisationseinheit" dataDxfId="14"/>
    <tableColumn id="3" xr3:uid="{51CB97CF-0246-4047-8D3D-A9848EAAEF12}" name="Priorität" dataDxfId="13"/>
  </tableColumns>
  <tableStyleInfo name="nag Tabel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BCF6096-E438-4089-B5B2-93F55A69C86F}" name="Tabelle163221" displayName="Tabelle163221" ref="B16:F36" totalsRowShown="0" headerRowDxfId="12" dataDxfId="11">
  <autoFilter ref="B16:F36" xr:uid="{8BCF6096-E438-4089-B5B2-93F55A69C86F}"/>
  <tableColumns count="5">
    <tableColumn id="1" xr3:uid="{2EA2D77A-6927-4318-93B9-BC31D4F28E3D}" name="Nr." dataDxfId="10"/>
    <tableColumn id="2" xr3:uid="{955EC955-4AE4-4111-9FF1-14F42F55528E}" name="Name" dataDxfId="9"/>
    <tableColumn id="5" xr3:uid="{62C51CAF-CB1E-4FE1-B7F6-543B28BDB2EB}" name="Kategorie" dataDxfId="8"/>
    <tableColumn id="4" xr3:uid="{8F30FDFC-2224-481C-82D8-D9C1879D02DB}" name="Organisationseinheit" dataDxfId="7"/>
    <tableColumn id="3" xr3:uid="{28D227C8-53A1-48BD-81D5-D61E2821297F}" name="Priorität" dataDxfId="6"/>
  </tableColumns>
  <tableStyleInfo name="nag Tabelle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nag informatik">
      <a:dk1>
        <a:sysClr val="windowText" lastClr="000000"/>
      </a:dk1>
      <a:lt1>
        <a:sysClr val="window" lastClr="FFFFFF"/>
      </a:lt1>
      <a:dk2>
        <a:srgbClr val="002882"/>
      </a:dk2>
      <a:lt2>
        <a:srgbClr val="DBEFF9"/>
      </a:lt2>
      <a:accent1>
        <a:srgbClr val="7088C4"/>
      </a:accent1>
      <a:accent2>
        <a:srgbClr val="002882"/>
      </a:accent2>
      <a:accent3>
        <a:srgbClr val="3CB482"/>
      </a:accent3>
      <a:accent4>
        <a:srgbClr val="82C35A"/>
      </a:accent4>
      <a:accent5>
        <a:srgbClr val="9B9B9A"/>
      </a:accent5>
      <a:accent6>
        <a:srgbClr val="E8E8E8"/>
      </a:accent6>
      <a:hlink>
        <a:srgbClr val="178FA2"/>
      </a:hlink>
      <a:folHlink>
        <a:srgbClr val="9B9B9A"/>
      </a:folHlink>
    </a:clrScheme>
    <a:fontScheme name="Open Sans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g.ch/de/nagpl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C0C8A-497A-4C5C-9609-4013011B7150}">
  <sheetPr>
    <tabColor rgb="FF002882"/>
  </sheetPr>
  <dimension ref="A1:M28"/>
  <sheetViews>
    <sheetView showZeros="0" tabSelected="1" workbookViewId="0">
      <selection activeCell="B19" sqref="B19"/>
    </sheetView>
  </sheetViews>
  <sheetFormatPr baseColWidth="10" defaultColWidth="11.44140625" defaultRowHeight="18" customHeight="1" x14ac:dyDescent="0.3"/>
  <cols>
    <col min="1" max="1" width="1.6640625" style="55" customWidth="1"/>
    <col min="2" max="2" width="135.44140625" style="55" customWidth="1"/>
    <col min="3" max="12" width="11.44140625" style="55"/>
    <col min="13" max="13" width="23.77734375" style="55" customWidth="1"/>
    <col min="14" max="16384" width="11.44140625" style="55"/>
  </cols>
  <sheetData>
    <row r="1" spans="1:13" ht="18" customHeight="1" x14ac:dyDescent="0.3">
      <c r="A1" s="9"/>
      <c r="B1" s="9"/>
      <c r="C1" s="9"/>
    </row>
    <row r="2" spans="1:13" ht="18" customHeight="1" x14ac:dyDescent="0.3">
      <c r="A2" s="9"/>
      <c r="B2" s="9"/>
      <c r="C2" s="9"/>
    </row>
    <row r="3" spans="1:13" ht="18" customHeight="1" x14ac:dyDescent="0.3">
      <c r="A3" s="9"/>
      <c r="B3" s="9"/>
      <c r="C3" s="9"/>
    </row>
    <row r="4" spans="1:13" ht="18" customHeight="1" x14ac:dyDescent="0.3">
      <c r="A4" s="9"/>
      <c r="B4" s="9"/>
      <c r="C4" s="9"/>
    </row>
    <row r="5" spans="1:13" ht="18" customHeight="1" x14ac:dyDescent="0.3">
      <c r="A5" s="9"/>
      <c r="B5" s="9"/>
      <c r="C5" s="9"/>
    </row>
    <row r="6" spans="1:13" ht="18" customHeight="1" x14ac:dyDescent="0.3">
      <c r="A6" s="9"/>
      <c r="B6" s="9"/>
      <c r="C6" s="9"/>
    </row>
    <row r="7" spans="1:13" ht="18" customHeight="1" x14ac:dyDescent="0.3">
      <c r="A7" s="9"/>
      <c r="B7" s="16" t="s">
        <v>7</v>
      </c>
      <c r="C7" s="9"/>
    </row>
    <row r="8" spans="1:13" ht="6" customHeight="1" x14ac:dyDescent="0.3">
      <c r="A8" s="9"/>
      <c r="B8" s="17"/>
      <c r="C8" s="9"/>
    </row>
    <row r="9" spans="1:13" ht="18" customHeight="1" x14ac:dyDescent="0.3">
      <c r="A9" s="9"/>
      <c r="B9" s="16" t="s">
        <v>6</v>
      </c>
      <c r="C9" s="10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 ht="6" customHeight="1" x14ac:dyDescent="0.3">
      <c r="A10" s="9"/>
      <c r="B10" s="7"/>
      <c r="C10" s="10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 ht="18" customHeight="1" x14ac:dyDescent="0.3">
      <c r="A11" s="9"/>
      <c r="B11" s="7" t="s">
        <v>10</v>
      </c>
      <c r="C11" s="10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t="18" customHeight="1" x14ac:dyDescent="0.3">
      <c r="A12" s="9"/>
      <c r="B12" s="9"/>
      <c r="C12" s="10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 s="58" customFormat="1" ht="18" customHeight="1" x14ac:dyDescent="0.3">
      <c r="A13" s="5"/>
      <c r="B13" s="82" t="s">
        <v>5</v>
      </c>
      <c r="C13" s="6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8" customHeight="1" x14ac:dyDescent="0.3">
      <c r="A14" s="9"/>
      <c r="B14" s="9"/>
      <c r="C14" s="9"/>
    </row>
    <row r="15" spans="1:13" ht="18" customHeight="1" x14ac:dyDescent="0.3">
      <c r="A15" s="9"/>
      <c r="B15" s="8" t="s">
        <v>3</v>
      </c>
      <c r="C15" s="10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3" ht="6" customHeight="1" x14ac:dyDescent="0.3">
      <c r="A16" s="9"/>
      <c r="B16" s="8"/>
      <c r="C16" s="10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1:13" ht="24" customHeight="1" x14ac:dyDescent="0.3">
      <c r="A17" s="9"/>
      <c r="B17" s="11" t="s">
        <v>48</v>
      </c>
      <c r="C17" s="10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8" customHeight="1" x14ac:dyDescent="0.3">
      <c r="A18" s="9"/>
      <c r="B18" s="11" t="s">
        <v>49</v>
      </c>
      <c r="C18" s="10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 ht="18" customHeight="1" x14ac:dyDescent="0.3">
      <c r="A19" s="9"/>
      <c r="B19" s="11" t="s">
        <v>85</v>
      </c>
      <c r="C19" s="10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ht="6" customHeight="1" x14ac:dyDescent="0.3">
      <c r="A20" s="9"/>
      <c r="B20" s="11" t="s">
        <v>4</v>
      </c>
      <c r="C20" s="10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ht="18" customHeight="1" x14ac:dyDescent="0.3">
      <c r="A21" s="9"/>
      <c r="B21" s="11" t="s">
        <v>82</v>
      </c>
      <c r="C21" s="10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 ht="18" customHeight="1" x14ac:dyDescent="0.3">
      <c r="A22" s="9"/>
      <c r="B22" s="11"/>
      <c r="C22" s="10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ht="18" customHeight="1" x14ac:dyDescent="0.3">
      <c r="A23" s="9"/>
      <c r="B23" s="11"/>
      <c r="C23" s="10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3" ht="18" customHeight="1" x14ac:dyDescent="0.3">
      <c r="A24" s="9"/>
      <c r="B24" s="9"/>
      <c r="C24" s="9"/>
    </row>
    <row r="25" spans="1:13" s="60" customFormat="1" ht="18" customHeight="1" x14ac:dyDescent="0.3">
      <c r="A25" s="12"/>
      <c r="B25" s="13" t="s">
        <v>8</v>
      </c>
      <c r="C25" s="14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ht="18" customHeight="1" x14ac:dyDescent="0.3">
      <c r="A26" s="9"/>
      <c r="B26" s="9"/>
      <c r="C26" s="9"/>
    </row>
    <row r="27" spans="1:13" ht="18" customHeight="1" x14ac:dyDescent="0.3">
      <c r="A27" s="9"/>
      <c r="B27" s="15" t="s">
        <v>9</v>
      </c>
      <c r="C27" s="9"/>
    </row>
    <row r="28" spans="1:13" ht="18" customHeight="1" x14ac:dyDescent="0.3">
      <c r="A28" s="9"/>
      <c r="B28" s="9"/>
      <c r="C28" s="9"/>
    </row>
  </sheetData>
  <sheetProtection sheet="1" objects="1" scenarios="1"/>
  <hyperlinks>
    <hyperlink ref="B25" r:id="rId1" display="Mehr nag+ Tools, Tipps und Impulse für deine Projekte findest unter hier." xr:uid="{938452B3-B39D-4C1C-9B31-022C4CE153E6}"/>
    <hyperlink ref="B13" location="AA!A1" display="HIER SOFORT STARTEN" xr:uid="{F44E97D1-726F-462B-88A0-D068E88F0993}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EC46-D0C4-4A21-9103-EAF062485FCD}">
  <dimension ref="A1:V40"/>
  <sheetViews>
    <sheetView showZeros="0" zoomScale="80" zoomScaleNormal="80" workbookViewId="0">
      <selection activeCell="C12" sqref="C12"/>
    </sheetView>
  </sheetViews>
  <sheetFormatPr baseColWidth="10" defaultColWidth="11.6640625" defaultRowHeight="18" customHeight="1" x14ac:dyDescent="0.3"/>
  <cols>
    <col min="1" max="1" width="1.6640625" style="62" customWidth="1"/>
    <col min="2" max="2" width="7.88671875" style="61" bestFit="1" customWidth="1"/>
    <col min="3" max="3" width="63.88671875" style="62" customWidth="1"/>
    <col min="4" max="4" width="11.109375" style="62" bestFit="1" customWidth="1"/>
    <col min="5" max="5" width="21" style="62" bestFit="1" customWidth="1"/>
    <col min="6" max="6" width="12.33203125" style="62" bestFit="1" customWidth="1"/>
    <col min="7" max="7" width="6.5546875" style="62" customWidth="1"/>
    <col min="8" max="8" width="9.88671875" style="62" bestFit="1" customWidth="1"/>
    <col min="9" max="9" width="11.109375" style="62" bestFit="1" customWidth="1"/>
    <col min="10" max="10" width="9.88671875" style="62" bestFit="1" customWidth="1"/>
    <col min="11" max="11" width="11.109375" style="62" bestFit="1" customWidth="1"/>
    <col min="12" max="12" width="9.77734375" style="61" bestFit="1" customWidth="1"/>
    <col min="13" max="13" width="11.109375" style="61" bestFit="1" customWidth="1"/>
    <col min="14" max="14" width="9.77734375" style="61" bestFit="1" customWidth="1"/>
    <col min="15" max="15" width="11.109375" style="61" bestFit="1" customWidth="1"/>
    <col min="16" max="16" width="6.5546875" style="61" customWidth="1"/>
    <col min="17" max="17" width="9.77734375" style="61" bestFit="1" customWidth="1"/>
    <col min="18" max="18" width="9.88671875" style="62" bestFit="1" customWidth="1"/>
    <col min="19" max="22" width="9.77734375" style="61" bestFit="1" customWidth="1"/>
    <col min="23" max="23" width="5.33203125" style="62" bestFit="1" customWidth="1"/>
    <col min="24" max="32" width="12.6640625" style="62" customWidth="1"/>
    <col min="33" max="16384" width="11.6640625" style="62"/>
  </cols>
  <sheetData>
    <row r="1" spans="1:22" ht="6" customHeight="1" x14ac:dyDescent="0.3">
      <c r="A1" s="1"/>
      <c r="B1" s="20"/>
      <c r="C1" s="1"/>
      <c r="D1" s="1"/>
      <c r="E1" s="1"/>
      <c r="F1" s="1"/>
      <c r="G1" s="1"/>
      <c r="H1" s="1"/>
      <c r="I1" s="1"/>
      <c r="J1" s="1"/>
      <c r="K1" s="1"/>
      <c r="L1" s="20"/>
      <c r="M1" s="20"/>
      <c r="N1" s="20"/>
      <c r="O1" s="20"/>
      <c r="P1" s="20"/>
      <c r="Q1" s="20"/>
      <c r="R1" s="1"/>
      <c r="S1" s="20"/>
      <c r="T1" s="20"/>
      <c r="U1" s="20"/>
      <c r="V1" s="20"/>
    </row>
    <row r="2" spans="1:22" s="63" customFormat="1" ht="37.5" customHeight="1" x14ac:dyDescent="0.65">
      <c r="A2" s="4"/>
      <c r="B2" s="154" t="s">
        <v>92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4"/>
      <c r="S2" s="22"/>
      <c r="T2" s="22"/>
      <c r="U2" s="22"/>
      <c r="V2" s="22"/>
    </row>
    <row r="3" spans="1:22" ht="18" customHeight="1" x14ac:dyDescent="0.3">
      <c r="A3" s="1"/>
      <c r="B3" s="21"/>
      <c r="C3" s="2"/>
      <c r="D3" s="80"/>
      <c r="E3" s="67"/>
      <c r="F3" s="69"/>
      <c r="G3" s="2"/>
      <c r="H3" s="2"/>
      <c r="I3" s="69"/>
      <c r="J3" s="1"/>
      <c r="K3" s="1"/>
      <c r="L3" s="20"/>
      <c r="M3" s="20"/>
      <c r="N3" s="1"/>
      <c r="O3" s="1"/>
      <c r="P3" s="20"/>
      <c r="Q3" s="20"/>
      <c r="R3" s="1"/>
      <c r="S3" s="20"/>
      <c r="T3" s="20"/>
      <c r="U3" s="20"/>
      <c r="V3" s="20"/>
    </row>
    <row r="4" spans="1:22" ht="18" customHeight="1" x14ac:dyDescent="0.3">
      <c r="A4" s="1"/>
      <c r="B4" s="158" t="s">
        <v>0</v>
      </c>
      <c r="C4" s="158"/>
      <c r="D4" s="80"/>
      <c r="E4" s="159" t="s">
        <v>72</v>
      </c>
      <c r="F4" s="159"/>
      <c r="G4" s="1"/>
      <c r="H4" s="39" t="s">
        <v>17</v>
      </c>
      <c r="I4" s="126" t="s">
        <v>35</v>
      </c>
      <c r="J4" s="126"/>
      <c r="K4" s="20"/>
      <c r="L4" s="39" t="s">
        <v>19</v>
      </c>
      <c r="M4" s="126" t="s">
        <v>37</v>
      </c>
      <c r="N4" s="127"/>
      <c r="O4" s="20"/>
      <c r="P4" s="20"/>
      <c r="Q4" s="20"/>
      <c r="R4" s="20"/>
      <c r="S4" s="20"/>
      <c r="T4" s="20"/>
      <c r="U4" s="1"/>
      <c r="V4" s="1"/>
    </row>
    <row r="5" spans="1:22" ht="6" customHeight="1" x14ac:dyDescent="0.3">
      <c r="A5" s="1"/>
      <c r="B5" s="2"/>
      <c r="C5" s="1"/>
      <c r="D5" s="1"/>
      <c r="E5" s="125"/>
      <c r="F5" s="125"/>
      <c r="G5" s="1"/>
      <c r="H5" s="20"/>
      <c r="I5" s="125"/>
      <c r="J5" s="125"/>
      <c r="K5" s="20"/>
      <c r="L5" s="20"/>
      <c r="M5" s="128"/>
      <c r="N5" s="127"/>
      <c r="O5" s="20"/>
      <c r="P5" s="20"/>
      <c r="Q5" s="20"/>
      <c r="R5" s="20"/>
      <c r="S5" s="20"/>
      <c r="T5" s="20"/>
      <c r="U5" s="1"/>
      <c r="V5" s="1"/>
    </row>
    <row r="6" spans="1:22" ht="18" customHeight="1" x14ac:dyDescent="0.3">
      <c r="A6" s="1"/>
      <c r="B6" s="158" t="s">
        <v>1</v>
      </c>
      <c r="C6" s="158"/>
      <c r="D6" s="80"/>
      <c r="E6" s="159" t="s">
        <v>68</v>
      </c>
      <c r="F6" s="159"/>
      <c r="G6" s="1"/>
      <c r="H6" s="39" t="s">
        <v>18</v>
      </c>
      <c r="I6" s="126" t="s">
        <v>36</v>
      </c>
      <c r="J6" s="126"/>
      <c r="K6" s="20"/>
      <c r="L6" s="39" t="s">
        <v>20</v>
      </c>
      <c r="M6" s="126" t="s">
        <v>38</v>
      </c>
      <c r="N6" s="127"/>
      <c r="O6" s="20"/>
      <c r="P6" s="20"/>
      <c r="Q6" s="20"/>
      <c r="R6" s="20"/>
      <c r="S6" s="20"/>
      <c r="T6" s="20"/>
      <c r="U6" s="1"/>
      <c r="V6" s="1"/>
    </row>
    <row r="7" spans="1:22" ht="6" customHeight="1" x14ac:dyDescent="0.3">
      <c r="A7" s="1"/>
      <c r="B7" s="2"/>
      <c r="C7" s="1"/>
      <c r="D7" s="1"/>
      <c r="E7" s="125"/>
      <c r="F7" s="125"/>
      <c r="G7" s="1"/>
      <c r="H7" s="1"/>
      <c r="I7" s="1"/>
      <c r="J7" s="1"/>
      <c r="K7" s="1"/>
      <c r="L7" s="20"/>
      <c r="M7" s="20"/>
      <c r="N7" s="20"/>
      <c r="O7" s="20"/>
      <c r="P7" s="20"/>
      <c r="Q7" s="20"/>
      <c r="R7" s="1"/>
      <c r="S7" s="20"/>
      <c r="T7" s="20"/>
      <c r="U7" s="20"/>
      <c r="V7" s="20"/>
    </row>
    <row r="8" spans="1:22" ht="18" customHeight="1" x14ac:dyDescent="0.3">
      <c r="A8" s="1"/>
      <c r="B8" s="158" t="s">
        <v>2</v>
      </c>
      <c r="C8" s="158"/>
      <c r="D8" s="80"/>
      <c r="E8" s="160">
        <v>44354</v>
      </c>
      <c r="F8" s="160"/>
      <c r="G8" s="1"/>
      <c r="H8" s="1"/>
      <c r="I8" s="1"/>
      <c r="J8" s="1"/>
      <c r="K8" s="1"/>
      <c r="L8" s="20"/>
      <c r="M8" s="20"/>
      <c r="N8" s="20"/>
      <c r="O8" s="20"/>
      <c r="P8" s="20"/>
      <c r="Q8" s="20"/>
      <c r="R8" s="1"/>
      <c r="S8" s="20"/>
      <c r="T8" s="20"/>
      <c r="U8" s="20"/>
      <c r="V8" s="20"/>
    </row>
    <row r="9" spans="1:22" ht="6" customHeight="1" x14ac:dyDescent="0.3">
      <c r="A9" s="1"/>
      <c r="B9" s="20"/>
      <c r="C9" s="1"/>
      <c r="D9" s="1"/>
      <c r="E9" s="1"/>
      <c r="F9" s="1"/>
      <c r="G9" s="1"/>
      <c r="H9" s="1"/>
      <c r="I9" s="1"/>
      <c r="J9" s="1"/>
      <c r="K9" s="1"/>
      <c r="L9" s="20"/>
      <c r="M9" s="20"/>
      <c r="N9" s="20"/>
      <c r="O9" s="20"/>
      <c r="P9" s="20"/>
      <c r="Q9" s="20"/>
      <c r="R9" s="1"/>
      <c r="S9" s="20"/>
      <c r="T9" s="20"/>
      <c r="U9" s="1"/>
      <c r="V9" s="1"/>
    </row>
    <row r="10" spans="1:22" ht="18" customHeight="1" x14ac:dyDescent="0.3">
      <c r="A10" s="1"/>
      <c r="B10" s="20"/>
      <c r="C10" s="1"/>
      <c r="D10" s="1"/>
      <c r="E10" s="1"/>
      <c r="F10" s="1"/>
      <c r="G10" s="1"/>
      <c r="H10" s="1"/>
      <c r="I10" s="1"/>
      <c r="J10" s="1"/>
      <c r="K10" s="1"/>
      <c r="L10" s="20"/>
      <c r="M10" s="20"/>
      <c r="N10" s="20"/>
      <c r="O10" s="20"/>
      <c r="P10" s="20"/>
      <c r="Q10" s="20"/>
      <c r="R10" s="1"/>
      <c r="S10" s="20"/>
      <c r="T10" s="20"/>
      <c r="U10" s="1"/>
      <c r="V10" s="1"/>
    </row>
    <row r="11" spans="1:22" ht="18" customHeight="1" x14ac:dyDescent="0.3">
      <c r="A11" s="1"/>
      <c r="B11" s="164" t="s">
        <v>84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"/>
      <c r="V11" s="1"/>
    </row>
    <row r="12" spans="1:22" ht="8.25" customHeight="1" x14ac:dyDescent="0.3">
      <c r="A12" s="1"/>
      <c r="B12" s="29"/>
      <c r="C12" s="30"/>
      <c r="D12" s="30"/>
      <c r="E12" s="30"/>
      <c r="F12" s="30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30" x14ac:dyDescent="0.3">
      <c r="A13" s="1"/>
      <c r="B13" s="165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"/>
      <c r="V13" s="1"/>
    </row>
    <row r="14" spans="1:22" ht="18" customHeight="1" thickBot="1" x14ac:dyDescent="0.35">
      <c r="A14" s="1"/>
      <c r="B14" s="20"/>
      <c r="C14" s="1"/>
      <c r="D14" s="1"/>
      <c r="E14" s="1"/>
      <c r="F14" s="1"/>
      <c r="G14" s="1"/>
      <c r="H14" s="1"/>
      <c r="I14" s="1"/>
      <c r="J14" s="1"/>
      <c r="K14" s="1"/>
      <c r="L14" s="20"/>
      <c r="M14" s="20"/>
      <c r="N14" s="20"/>
      <c r="O14" s="20"/>
      <c r="P14" s="20"/>
      <c r="Q14" s="20"/>
      <c r="R14" s="1"/>
      <c r="S14" s="20"/>
      <c r="T14" s="20"/>
      <c r="U14" s="1"/>
      <c r="V14" s="1"/>
    </row>
    <row r="15" spans="1:22" ht="21.75" thickBot="1" x14ac:dyDescent="0.35">
      <c r="A15" s="1"/>
      <c r="B15" s="155" t="s">
        <v>89</v>
      </c>
      <c r="C15" s="156"/>
      <c r="D15" s="156"/>
      <c r="E15" s="156"/>
      <c r="F15" s="157"/>
      <c r="G15" s="1"/>
      <c r="H15" s="166" t="s">
        <v>87</v>
      </c>
      <c r="I15" s="167"/>
      <c r="J15" s="167"/>
      <c r="K15" s="167"/>
      <c r="L15" s="167"/>
      <c r="M15" s="167"/>
      <c r="N15" s="167"/>
      <c r="O15" s="168"/>
      <c r="P15" s="1"/>
      <c r="Q15" s="161" t="s">
        <v>88</v>
      </c>
      <c r="R15" s="162"/>
      <c r="S15" s="162"/>
      <c r="T15" s="163"/>
      <c r="U15" s="1"/>
      <c r="V15" s="1"/>
    </row>
    <row r="16" spans="1:22" ht="18" customHeight="1" thickBot="1" x14ac:dyDescent="0.35">
      <c r="A16" s="1"/>
      <c r="B16" s="19" t="s">
        <v>11</v>
      </c>
      <c r="C16" s="3" t="s">
        <v>12</v>
      </c>
      <c r="D16" s="3" t="s">
        <v>32</v>
      </c>
      <c r="E16" s="3" t="s">
        <v>86</v>
      </c>
      <c r="F16" s="18" t="s">
        <v>13</v>
      </c>
      <c r="G16" s="1"/>
      <c r="H16" s="40" t="str">
        <f>$I$4</f>
        <v>Anbieter A</v>
      </c>
      <c r="I16" s="78" t="s">
        <v>73</v>
      </c>
      <c r="J16" s="41" t="str">
        <f>$I$6</f>
        <v>Anbieter B</v>
      </c>
      <c r="K16" s="41" t="s">
        <v>73</v>
      </c>
      <c r="L16" s="41" t="str">
        <f>$M$4</f>
        <v>Anbieter C</v>
      </c>
      <c r="M16" s="41" t="s">
        <v>73</v>
      </c>
      <c r="N16" s="41" t="str">
        <f>$M$6</f>
        <v>Anbieter D</v>
      </c>
      <c r="O16" s="83" t="s">
        <v>73</v>
      </c>
      <c r="P16" s="1"/>
      <c r="Q16" s="84" t="str">
        <f>$I$4</f>
        <v>Anbieter A</v>
      </c>
      <c r="R16" s="85" t="str">
        <f>$I$6</f>
        <v>Anbieter B</v>
      </c>
      <c r="S16" s="85" t="str">
        <f>$M$4</f>
        <v>Anbieter C</v>
      </c>
      <c r="T16" s="86" t="str">
        <f>$M$6</f>
        <v>Anbieter D</v>
      </c>
      <c r="U16" s="1"/>
      <c r="V16" s="1"/>
    </row>
    <row r="17" spans="1:22" ht="18" customHeight="1" x14ac:dyDescent="0.3">
      <c r="A17" s="1"/>
      <c r="B17" s="95">
        <v>1</v>
      </c>
      <c r="C17" s="96" t="s">
        <v>50</v>
      </c>
      <c r="D17" s="96" t="s">
        <v>95</v>
      </c>
      <c r="E17" s="97" t="s">
        <v>93</v>
      </c>
      <c r="F17" s="98" t="s">
        <v>51</v>
      </c>
      <c r="G17" s="2"/>
      <c r="H17" s="107" t="s">
        <v>33</v>
      </c>
      <c r="I17" s="108"/>
      <c r="J17" s="109" t="s">
        <v>34</v>
      </c>
      <c r="K17" s="110"/>
      <c r="L17" s="109" t="s">
        <v>33</v>
      </c>
      <c r="M17" s="110"/>
      <c r="N17" s="111" t="s">
        <v>33</v>
      </c>
      <c r="O17" s="112"/>
      <c r="P17" s="1"/>
      <c r="Q17" s="42" t="str">
        <f>'GA&amp;R'!$H17</f>
        <v>erfüllt</v>
      </c>
      <c r="R17" s="43" t="str">
        <f>'GA&amp;R'!$J17</f>
        <v>nicht erfüllt</v>
      </c>
      <c r="S17" s="43" t="str">
        <f>'GA&amp;R'!$L17</f>
        <v>erfüllt</v>
      </c>
      <c r="T17" s="74" t="str">
        <f>'GA&amp;R'!$N17</f>
        <v>erfüllt</v>
      </c>
      <c r="U17" s="1"/>
      <c r="V17" s="1"/>
    </row>
    <row r="18" spans="1:22" ht="18" customHeight="1" x14ac:dyDescent="0.3">
      <c r="A18" s="1"/>
      <c r="B18" s="99">
        <v>2</v>
      </c>
      <c r="C18" s="100" t="s">
        <v>52</v>
      </c>
      <c r="D18" s="100" t="s">
        <v>96</v>
      </c>
      <c r="E18" s="101" t="s">
        <v>70</v>
      </c>
      <c r="F18" s="98" t="s">
        <v>39</v>
      </c>
      <c r="G18" s="2"/>
      <c r="H18" s="113" t="s">
        <v>34</v>
      </c>
      <c r="I18" s="114"/>
      <c r="J18" s="115" t="s">
        <v>33</v>
      </c>
      <c r="K18" s="116"/>
      <c r="L18" s="115" t="s">
        <v>33</v>
      </c>
      <c r="M18" s="116"/>
      <c r="N18" s="117" t="s">
        <v>33</v>
      </c>
      <c r="O18" s="118"/>
      <c r="P18" s="1"/>
      <c r="Q18" s="42" t="str">
        <f>'GA&amp;R'!$H18</f>
        <v>nicht erfüllt</v>
      </c>
      <c r="R18" s="43" t="str">
        <f>'GA&amp;R'!$J18</f>
        <v>erfüllt</v>
      </c>
      <c r="S18" s="43" t="str">
        <f>'GA&amp;R'!$L18</f>
        <v>erfüllt</v>
      </c>
      <c r="T18" s="87" t="str">
        <f>'GA&amp;R'!$N18</f>
        <v>erfüllt</v>
      </c>
      <c r="U18" s="1"/>
      <c r="V18" s="1"/>
    </row>
    <row r="19" spans="1:22" ht="18" customHeight="1" x14ac:dyDescent="0.3">
      <c r="A19" s="1"/>
      <c r="B19" s="99">
        <v>3</v>
      </c>
      <c r="C19" s="100" t="s">
        <v>53</v>
      </c>
      <c r="D19" s="100" t="s">
        <v>97</v>
      </c>
      <c r="E19" s="101" t="s">
        <v>71</v>
      </c>
      <c r="F19" s="98" t="s">
        <v>39</v>
      </c>
      <c r="G19" s="2"/>
      <c r="H19" s="113" t="s">
        <v>33</v>
      </c>
      <c r="I19" s="114"/>
      <c r="J19" s="115" t="s">
        <v>33</v>
      </c>
      <c r="K19" s="116"/>
      <c r="L19" s="115" t="s">
        <v>34</v>
      </c>
      <c r="M19" s="116"/>
      <c r="N19" s="117" t="s">
        <v>33</v>
      </c>
      <c r="O19" s="118"/>
      <c r="P19" s="1"/>
      <c r="Q19" s="42" t="str">
        <f>'GA&amp;R'!$H19</f>
        <v>erfüllt</v>
      </c>
      <c r="R19" s="43" t="str">
        <f>'GA&amp;R'!$J19</f>
        <v>erfüllt</v>
      </c>
      <c r="S19" s="43" t="str">
        <f>'GA&amp;R'!$L19</f>
        <v>nicht erfüllt</v>
      </c>
      <c r="T19" s="87" t="str">
        <f>'GA&amp;R'!$N19</f>
        <v>erfüllt</v>
      </c>
      <c r="U19" s="1"/>
      <c r="V19" s="1"/>
    </row>
    <row r="20" spans="1:22" ht="18" customHeight="1" x14ac:dyDescent="0.3">
      <c r="A20" s="1"/>
      <c r="B20" s="99">
        <v>4</v>
      </c>
      <c r="C20" s="130" t="s">
        <v>58</v>
      </c>
      <c r="D20" s="101"/>
      <c r="E20" s="101" t="s">
        <v>94</v>
      </c>
      <c r="F20" s="98" t="s">
        <v>16</v>
      </c>
      <c r="G20" s="2"/>
      <c r="H20" s="113" t="s">
        <v>33</v>
      </c>
      <c r="I20" s="114"/>
      <c r="J20" s="115" t="s">
        <v>33</v>
      </c>
      <c r="K20" s="116"/>
      <c r="L20" s="115" t="s">
        <v>34</v>
      </c>
      <c r="M20" s="116"/>
      <c r="N20" s="115" t="s">
        <v>34</v>
      </c>
      <c r="O20" s="118"/>
      <c r="P20" s="1"/>
      <c r="Q20" s="42" t="str">
        <f>'GA&amp;R'!$H20</f>
        <v>erfüllt</v>
      </c>
      <c r="R20" s="43" t="str">
        <f>'GA&amp;R'!$J20</f>
        <v>erfüllt</v>
      </c>
      <c r="S20" s="43" t="str">
        <f>'GA&amp;R'!$L20</f>
        <v>nicht erfüllt</v>
      </c>
      <c r="T20" s="87" t="str">
        <f>'GA&amp;R'!$N20</f>
        <v>nicht erfüllt</v>
      </c>
      <c r="U20" s="1"/>
      <c r="V20" s="1"/>
    </row>
    <row r="21" spans="1:22" ht="18" customHeight="1" x14ac:dyDescent="0.3">
      <c r="A21" s="1"/>
      <c r="B21" s="99">
        <v>5</v>
      </c>
      <c r="C21" s="130" t="s">
        <v>59</v>
      </c>
      <c r="D21" s="101"/>
      <c r="E21" s="101"/>
      <c r="F21" s="98" t="s">
        <v>51</v>
      </c>
      <c r="G21" s="2"/>
      <c r="H21" s="113" t="s">
        <v>33</v>
      </c>
      <c r="I21" s="114"/>
      <c r="J21" s="115" t="s">
        <v>33</v>
      </c>
      <c r="K21" s="116"/>
      <c r="L21" s="115" t="s">
        <v>33</v>
      </c>
      <c r="M21" s="116"/>
      <c r="N21" s="115" t="s">
        <v>34</v>
      </c>
      <c r="O21" s="118"/>
      <c r="P21" s="1"/>
      <c r="Q21" s="42" t="str">
        <f>'GA&amp;R'!$H21</f>
        <v>erfüllt</v>
      </c>
      <c r="R21" s="43" t="str">
        <f>'GA&amp;R'!$J21</f>
        <v>erfüllt</v>
      </c>
      <c r="S21" s="43" t="str">
        <f>'GA&amp;R'!$L21</f>
        <v>erfüllt</v>
      </c>
      <c r="T21" s="87" t="str">
        <f>'GA&amp;R'!$N21</f>
        <v>nicht erfüllt</v>
      </c>
      <c r="U21" s="1"/>
      <c r="V21" s="1"/>
    </row>
    <row r="22" spans="1:22" ht="18" customHeight="1" x14ac:dyDescent="0.3">
      <c r="A22" s="1"/>
      <c r="B22" s="99">
        <v>6</v>
      </c>
      <c r="C22" s="130" t="s">
        <v>60</v>
      </c>
      <c r="D22" s="101"/>
      <c r="E22" s="101"/>
      <c r="F22" s="98" t="s">
        <v>51</v>
      </c>
      <c r="G22" s="2"/>
      <c r="H22" s="113" t="s">
        <v>33</v>
      </c>
      <c r="I22" s="114"/>
      <c r="J22" s="115" t="s">
        <v>33</v>
      </c>
      <c r="K22" s="116"/>
      <c r="L22" s="115" t="s">
        <v>34</v>
      </c>
      <c r="M22" s="116"/>
      <c r="N22" s="115" t="s">
        <v>34</v>
      </c>
      <c r="O22" s="118"/>
      <c r="P22" s="1"/>
      <c r="Q22" s="42" t="str">
        <f>'GA&amp;R'!$H22</f>
        <v>erfüllt</v>
      </c>
      <c r="R22" s="43" t="str">
        <f>'GA&amp;R'!$J22</f>
        <v>erfüllt</v>
      </c>
      <c r="S22" s="43" t="str">
        <f>'GA&amp;R'!$L22</f>
        <v>nicht erfüllt</v>
      </c>
      <c r="T22" s="87" t="str">
        <f>'GA&amp;R'!$N22</f>
        <v>nicht erfüllt</v>
      </c>
      <c r="U22" s="1"/>
      <c r="V22" s="1"/>
    </row>
    <row r="23" spans="1:22" ht="18" customHeight="1" x14ac:dyDescent="0.3">
      <c r="A23" s="1"/>
      <c r="B23" s="99">
        <v>7</v>
      </c>
      <c r="C23" s="130" t="s">
        <v>61</v>
      </c>
      <c r="D23" s="101"/>
      <c r="E23" s="101"/>
      <c r="F23" s="98" t="s">
        <v>51</v>
      </c>
      <c r="G23" s="2"/>
      <c r="H23" s="113" t="s">
        <v>33</v>
      </c>
      <c r="I23" s="114"/>
      <c r="J23" s="115" t="s">
        <v>34</v>
      </c>
      <c r="K23" s="116"/>
      <c r="L23" s="115" t="s">
        <v>33</v>
      </c>
      <c r="M23" s="116"/>
      <c r="N23" s="115" t="s">
        <v>34</v>
      </c>
      <c r="O23" s="118"/>
      <c r="P23" s="1"/>
      <c r="Q23" s="42" t="str">
        <f>'GA&amp;R'!$H23</f>
        <v>erfüllt</v>
      </c>
      <c r="R23" s="43" t="str">
        <f>'GA&amp;R'!$J23</f>
        <v>nicht erfüllt</v>
      </c>
      <c r="S23" s="43" t="str">
        <f>'GA&amp;R'!$L23</f>
        <v>erfüllt</v>
      </c>
      <c r="T23" s="87" t="str">
        <f>'GA&amp;R'!$N23</f>
        <v>nicht erfüllt</v>
      </c>
      <c r="U23" s="1"/>
      <c r="V23" s="1"/>
    </row>
    <row r="24" spans="1:22" ht="18" customHeight="1" x14ac:dyDescent="0.3">
      <c r="A24" s="1"/>
      <c r="B24" s="99">
        <v>8</v>
      </c>
      <c r="C24" s="130" t="s">
        <v>65</v>
      </c>
      <c r="D24" s="101"/>
      <c r="E24" s="101"/>
      <c r="F24" s="98" t="s">
        <v>51</v>
      </c>
      <c r="G24" s="2"/>
      <c r="H24" s="113" t="s">
        <v>33</v>
      </c>
      <c r="I24" s="114"/>
      <c r="J24" s="115" t="s">
        <v>33</v>
      </c>
      <c r="K24" s="116"/>
      <c r="L24" s="115" t="s">
        <v>34</v>
      </c>
      <c r="M24" s="116"/>
      <c r="N24" s="117" t="s">
        <v>34</v>
      </c>
      <c r="O24" s="118"/>
      <c r="P24" s="1"/>
      <c r="Q24" s="42" t="str">
        <f>'GA&amp;R'!$H24</f>
        <v>erfüllt</v>
      </c>
      <c r="R24" s="43" t="str">
        <f>'GA&amp;R'!$J24</f>
        <v>erfüllt</v>
      </c>
      <c r="S24" s="43" t="str">
        <f>'GA&amp;R'!$L24</f>
        <v>nicht erfüllt</v>
      </c>
      <c r="T24" s="87" t="str">
        <f>'GA&amp;R'!$N24</f>
        <v>nicht erfüllt</v>
      </c>
      <c r="U24" s="1"/>
      <c r="V24" s="1"/>
    </row>
    <row r="25" spans="1:22" ht="18" customHeight="1" x14ac:dyDescent="0.3">
      <c r="A25" s="1"/>
      <c r="B25" s="99">
        <v>9</v>
      </c>
      <c r="C25" s="130" t="s">
        <v>66</v>
      </c>
      <c r="D25" s="101"/>
      <c r="E25" s="101"/>
      <c r="F25" s="98" t="s">
        <v>39</v>
      </c>
      <c r="G25" s="27"/>
      <c r="H25" s="113" t="s">
        <v>33</v>
      </c>
      <c r="I25" s="114"/>
      <c r="J25" s="115" t="s">
        <v>33</v>
      </c>
      <c r="K25" s="116"/>
      <c r="L25" s="115" t="s">
        <v>34</v>
      </c>
      <c r="M25" s="116"/>
      <c r="N25" s="117" t="s">
        <v>33</v>
      </c>
      <c r="O25" s="118"/>
      <c r="P25" s="1"/>
      <c r="Q25" s="42" t="str">
        <f>'GA&amp;R'!$H25</f>
        <v>erfüllt</v>
      </c>
      <c r="R25" s="43" t="str">
        <f>'GA&amp;R'!$J25</f>
        <v>erfüllt</v>
      </c>
      <c r="S25" s="43" t="str">
        <f>'GA&amp;R'!$L25</f>
        <v>nicht erfüllt</v>
      </c>
      <c r="T25" s="87" t="str">
        <f>'GA&amp;R'!$N25</f>
        <v>erfüllt</v>
      </c>
      <c r="U25" s="1"/>
      <c r="V25" s="1"/>
    </row>
    <row r="26" spans="1:22" ht="18" customHeight="1" x14ac:dyDescent="0.3">
      <c r="A26" s="1"/>
      <c r="B26" s="99">
        <v>10</v>
      </c>
      <c r="C26" s="130" t="s">
        <v>67</v>
      </c>
      <c r="D26" s="101"/>
      <c r="E26" s="101"/>
      <c r="F26" s="98" t="s">
        <v>51</v>
      </c>
      <c r="G26" s="27"/>
      <c r="H26" s="113" t="s">
        <v>34</v>
      </c>
      <c r="I26" s="114"/>
      <c r="J26" s="115" t="s">
        <v>33</v>
      </c>
      <c r="K26" s="116"/>
      <c r="L26" s="115" t="s">
        <v>34</v>
      </c>
      <c r="M26" s="116"/>
      <c r="N26" s="117" t="s">
        <v>34</v>
      </c>
      <c r="O26" s="118"/>
      <c r="P26" s="1"/>
      <c r="Q26" s="42" t="str">
        <f>'GA&amp;R'!$H26</f>
        <v>nicht erfüllt</v>
      </c>
      <c r="R26" s="43" t="str">
        <f>'GA&amp;R'!$J26</f>
        <v>erfüllt</v>
      </c>
      <c r="S26" s="43" t="str">
        <f>'GA&amp;R'!$L26</f>
        <v>nicht erfüllt</v>
      </c>
      <c r="T26" s="87" t="str">
        <f>'GA&amp;R'!$N26</f>
        <v>nicht erfüllt</v>
      </c>
      <c r="U26" s="1"/>
      <c r="V26" s="1"/>
    </row>
    <row r="27" spans="1:22" ht="18" customHeight="1" x14ac:dyDescent="0.3">
      <c r="A27" s="1"/>
      <c r="B27" s="99">
        <v>11</v>
      </c>
      <c r="C27" s="100"/>
      <c r="D27" s="100"/>
      <c r="E27" s="101"/>
      <c r="F27" s="98"/>
      <c r="G27" s="27"/>
      <c r="H27" s="113" t="s">
        <v>34</v>
      </c>
      <c r="I27" s="114"/>
      <c r="J27" s="115" t="s">
        <v>33</v>
      </c>
      <c r="K27" s="116"/>
      <c r="L27" s="115" t="s">
        <v>34</v>
      </c>
      <c r="M27" s="116"/>
      <c r="N27" s="115" t="s">
        <v>33</v>
      </c>
      <c r="O27" s="118"/>
      <c r="P27" s="1"/>
      <c r="Q27" s="42" t="str">
        <f>'GA&amp;R'!$H27</f>
        <v>nicht erfüllt</v>
      </c>
      <c r="R27" s="43" t="str">
        <f>'GA&amp;R'!$J27</f>
        <v>erfüllt</v>
      </c>
      <c r="S27" s="43" t="str">
        <f>'GA&amp;R'!$L27</f>
        <v>nicht erfüllt</v>
      </c>
      <c r="T27" s="87" t="str">
        <f>'GA&amp;R'!$N27</f>
        <v>erfüllt</v>
      </c>
      <c r="U27" s="1"/>
      <c r="V27" s="1"/>
    </row>
    <row r="28" spans="1:22" ht="18" customHeight="1" x14ac:dyDescent="0.3">
      <c r="A28" s="1"/>
      <c r="B28" s="99">
        <v>12</v>
      </c>
      <c r="C28" s="100"/>
      <c r="D28" s="100"/>
      <c r="E28" s="101"/>
      <c r="F28" s="98"/>
      <c r="G28" s="27"/>
      <c r="H28" s="113" t="s">
        <v>34</v>
      </c>
      <c r="I28" s="114"/>
      <c r="J28" s="115" t="s">
        <v>33</v>
      </c>
      <c r="K28" s="116"/>
      <c r="L28" s="115" t="s">
        <v>34</v>
      </c>
      <c r="M28" s="116"/>
      <c r="N28" s="115" t="s">
        <v>33</v>
      </c>
      <c r="O28" s="118"/>
      <c r="P28" s="1"/>
      <c r="Q28" s="42" t="str">
        <f>'GA&amp;R'!$H28</f>
        <v>nicht erfüllt</v>
      </c>
      <c r="R28" s="43" t="str">
        <f>'GA&amp;R'!$J28</f>
        <v>erfüllt</v>
      </c>
      <c r="S28" s="43" t="str">
        <f>'GA&amp;R'!$L28</f>
        <v>nicht erfüllt</v>
      </c>
      <c r="T28" s="87" t="str">
        <f>'GA&amp;R'!$N28</f>
        <v>erfüllt</v>
      </c>
      <c r="U28" s="1"/>
      <c r="V28" s="1"/>
    </row>
    <row r="29" spans="1:22" ht="18" customHeight="1" x14ac:dyDescent="0.3">
      <c r="A29" s="1"/>
      <c r="B29" s="99">
        <v>13</v>
      </c>
      <c r="C29" s="100"/>
      <c r="D29" s="100"/>
      <c r="E29" s="101"/>
      <c r="F29" s="98"/>
      <c r="G29" s="27"/>
      <c r="H29" s="113" t="s">
        <v>33</v>
      </c>
      <c r="I29" s="114"/>
      <c r="J29" s="115" t="s">
        <v>34</v>
      </c>
      <c r="K29" s="116"/>
      <c r="L29" s="115" t="s">
        <v>34</v>
      </c>
      <c r="M29" s="116"/>
      <c r="N29" s="115" t="s">
        <v>33</v>
      </c>
      <c r="O29" s="118"/>
      <c r="P29" s="1"/>
      <c r="Q29" s="42" t="str">
        <f>'GA&amp;R'!$H29</f>
        <v>erfüllt</v>
      </c>
      <c r="R29" s="43" t="str">
        <f>'GA&amp;R'!$J29</f>
        <v>nicht erfüllt</v>
      </c>
      <c r="S29" s="43" t="str">
        <f>'GA&amp;R'!$L29</f>
        <v>nicht erfüllt</v>
      </c>
      <c r="T29" s="87" t="str">
        <f>'GA&amp;R'!$N29</f>
        <v>erfüllt</v>
      </c>
      <c r="U29" s="1"/>
      <c r="V29" s="1"/>
    </row>
    <row r="30" spans="1:22" ht="18" customHeight="1" x14ac:dyDescent="0.3">
      <c r="A30" s="1"/>
      <c r="B30" s="99">
        <v>14</v>
      </c>
      <c r="C30" s="100"/>
      <c r="D30" s="100"/>
      <c r="E30" s="101"/>
      <c r="F30" s="98"/>
      <c r="G30" s="27"/>
      <c r="H30" s="113" t="s">
        <v>33</v>
      </c>
      <c r="I30" s="114"/>
      <c r="J30" s="115" t="s">
        <v>34</v>
      </c>
      <c r="K30" s="116"/>
      <c r="L30" s="115" t="s">
        <v>34</v>
      </c>
      <c r="M30" s="116"/>
      <c r="N30" s="115" t="s">
        <v>33</v>
      </c>
      <c r="O30" s="118"/>
      <c r="P30" s="1"/>
      <c r="Q30" s="42" t="str">
        <f>'GA&amp;R'!$H30</f>
        <v>erfüllt</v>
      </c>
      <c r="R30" s="43" t="str">
        <f>'GA&amp;R'!$J30</f>
        <v>nicht erfüllt</v>
      </c>
      <c r="S30" s="43" t="str">
        <f>'GA&amp;R'!$L30</f>
        <v>nicht erfüllt</v>
      </c>
      <c r="T30" s="87" t="str">
        <f>'GA&amp;R'!$N30</f>
        <v>erfüllt</v>
      </c>
      <c r="U30" s="1"/>
      <c r="V30" s="1"/>
    </row>
    <row r="31" spans="1:22" ht="18" customHeight="1" x14ac:dyDescent="0.3">
      <c r="A31" s="1"/>
      <c r="B31" s="99">
        <v>15</v>
      </c>
      <c r="C31" s="100"/>
      <c r="D31" s="100"/>
      <c r="E31" s="101"/>
      <c r="F31" s="98"/>
      <c r="G31" s="27"/>
      <c r="H31" s="113" t="s">
        <v>33</v>
      </c>
      <c r="I31" s="114"/>
      <c r="J31" s="115" t="s">
        <v>33</v>
      </c>
      <c r="K31" s="116"/>
      <c r="L31" s="115" t="s">
        <v>33</v>
      </c>
      <c r="M31" s="116"/>
      <c r="N31" s="115" t="s">
        <v>34</v>
      </c>
      <c r="O31" s="118"/>
      <c r="P31" s="1"/>
      <c r="Q31" s="42" t="str">
        <f>'GA&amp;R'!$H31</f>
        <v>erfüllt</v>
      </c>
      <c r="R31" s="43" t="str">
        <f>'GA&amp;R'!$J31</f>
        <v>erfüllt</v>
      </c>
      <c r="S31" s="43" t="str">
        <f>'GA&amp;R'!$L31</f>
        <v>erfüllt</v>
      </c>
      <c r="T31" s="87" t="str">
        <f>'GA&amp;R'!$N31</f>
        <v>nicht erfüllt</v>
      </c>
      <c r="U31" s="1"/>
      <c r="V31" s="1"/>
    </row>
    <row r="32" spans="1:22" ht="18" customHeight="1" x14ac:dyDescent="0.3">
      <c r="A32" s="1"/>
      <c r="B32" s="99">
        <v>16</v>
      </c>
      <c r="C32" s="100"/>
      <c r="D32" s="100"/>
      <c r="E32" s="101"/>
      <c r="F32" s="98"/>
      <c r="G32" s="27"/>
      <c r="H32" s="113" t="s">
        <v>33</v>
      </c>
      <c r="I32" s="114"/>
      <c r="J32" s="115" t="s">
        <v>34</v>
      </c>
      <c r="K32" s="116"/>
      <c r="L32" s="115" t="s">
        <v>33</v>
      </c>
      <c r="M32" s="116"/>
      <c r="N32" s="115" t="s">
        <v>34</v>
      </c>
      <c r="O32" s="118"/>
      <c r="P32" s="1"/>
      <c r="Q32" s="42" t="str">
        <f>'GA&amp;R'!$H32</f>
        <v>erfüllt</v>
      </c>
      <c r="R32" s="43" t="str">
        <f>'GA&amp;R'!$J32</f>
        <v>nicht erfüllt</v>
      </c>
      <c r="S32" s="43" t="str">
        <f>'GA&amp;R'!$L32</f>
        <v>erfüllt</v>
      </c>
      <c r="T32" s="87" t="str">
        <f>'GA&amp;R'!$N32</f>
        <v>nicht erfüllt</v>
      </c>
      <c r="U32" s="1"/>
      <c r="V32" s="1"/>
    </row>
    <row r="33" spans="1:22" ht="18" customHeight="1" x14ac:dyDescent="0.3">
      <c r="A33" s="1"/>
      <c r="B33" s="99">
        <v>17</v>
      </c>
      <c r="C33" s="100"/>
      <c r="D33" s="100"/>
      <c r="E33" s="101"/>
      <c r="F33" s="98"/>
      <c r="G33" s="27"/>
      <c r="H33" s="113" t="s">
        <v>33</v>
      </c>
      <c r="I33" s="114"/>
      <c r="J33" s="115" t="s">
        <v>34</v>
      </c>
      <c r="K33" s="116"/>
      <c r="L33" s="115" t="s">
        <v>33</v>
      </c>
      <c r="M33" s="116"/>
      <c r="N33" s="117" t="s">
        <v>33</v>
      </c>
      <c r="O33" s="118"/>
      <c r="P33" s="1"/>
      <c r="Q33" s="42" t="str">
        <f>'GA&amp;R'!$H33</f>
        <v>erfüllt</v>
      </c>
      <c r="R33" s="43" t="str">
        <f>'GA&amp;R'!$J33</f>
        <v>nicht erfüllt</v>
      </c>
      <c r="S33" s="43" t="str">
        <f>'GA&amp;R'!$L33</f>
        <v>erfüllt</v>
      </c>
      <c r="T33" s="87" t="str">
        <f>'GA&amp;R'!$N33</f>
        <v>erfüllt</v>
      </c>
      <c r="U33" s="1"/>
      <c r="V33" s="1"/>
    </row>
    <row r="34" spans="1:22" ht="18" customHeight="1" x14ac:dyDescent="0.3">
      <c r="A34" s="1"/>
      <c r="B34" s="99">
        <v>18</v>
      </c>
      <c r="C34" s="100"/>
      <c r="D34" s="100"/>
      <c r="E34" s="101"/>
      <c r="F34" s="98"/>
      <c r="G34" s="27"/>
      <c r="H34" s="113" t="s">
        <v>34</v>
      </c>
      <c r="I34" s="114"/>
      <c r="J34" s="115" t="s">
        <v>34</v>
      </c>
      <c r="K34" s="116"/>
      <c r="L34" s="115" t="s">
        <v>33</v>
      </c>
      <c r="M34" s="116"/>
      <c r="N34" s="117" t="s">
        <v>34</v>
      </c>
      <c r="O34" s="118"/>
      <c r="P34" s="1"/>
      <c r="Q34" s="42" t="str">
        <f>'GA&amp;R'!$H34</f>
        <v>nicht erfüllt</v>
      </c>
      <c r="R34" s="43" t="str">
        <f>'GA&amp;R'!$J34</f>
        <v>nicht erfüllt</v>
      </c>
      <c r="S34" s="43" t="str">
        <f>'GA&amp;R'!$L34</f>
        <v>erfüllt</v>
      </c>
      <c r="T34" s="87" t="str">
        <f>'GA&amp;R'!$N34</f>
        <v>nicht erfüllt</v>
      </c>
      <c r="U34" s="1"/>
      <c r="V34" s="1"/>
    </row>
    <row r="35" spans="1:22" ht="18" customHeight="1" x14ac:dyDescent="0.3">
      <c r="A35" s="1"/>
      <c r="B35" s="99">
        <v>19</v>
      </c>
      <c r="C35" s="100"/>
      <c r="D35" s="100"/>
      <c r="E35" s="101"/>
      <c r="F35" s="98"/>
      <c r="G35" s="27"/>
      <c r="H35" s="113" t="s">
        <v>34</v>
      </c>
      <c r="I35" s="114"/>
      <c r="J35" s="115" t="s">
        <v>33</v>
      </c>
      <c r="K35" s="116"/>
      <c r="L35" s="115" t="s">
        <v>34</v>
      </c>
      <c r="M35" s="116"/>
      <c r="N35" s="117" t="s">
        <v>33</v>
      </c>
      <c r="O35" s="118"/>
      <c r="P35" s="1"/>
      <c r="Q35" s="42" t="str">
        <f>'GA&amp;R'!$H35</f>
        <v>nicht erfüllt</v>
      </c>
      <c r="R35" s="43" t="str">
        <f>'GA&amp;R'!$J35</f>
        <v>erfüllt</v>
      </c>
      <c r="S35" s="43" t="str">
        <f>'GA&amp;R'!$L35</f>
        <v>nicht erfüllt</v>
      </c>
      <c r="T35" s="87" t="str">
        <f>'GA&amp;R'!$N35</f>
        <v>erfüllt</v>
      </c>
      <c r="U35" s="1"/>
      <c r="V35" s="1"/>
    </row>
    <row r="36" spans="1:22" ht="18" customHeight="1" thickBot="1" x14ac:dyDescent="0.35">
      <c r="A36" s="1"/>
      <c r="B36" s="102">
        <v>20</v>
      </c>
      <c r="C36" s="103"/>
      <c r="D36" s="103"/>
      <c r="E36" s="104"/>
      <c r="F36" s="105"/>
      <c r="G36" s="27"/>
      <c r="H36" s="119" t="s">
        <v>33</v>
      </c>
      <c r="I36" s="120"/>
      <c r="J36" s="121" t="s">
        <v>33</v>
      </c>
      <c r="K36" s="122"/>
      <c r="L36" s="121" t="s">
        <v>34</v>
      </c>
      <c r="M36" s="122"/>
      <c r="N36" s="123" t="s">
        <v>34</v>
      </c>
      <c r="O36" s="124"/>
      <c r="P36" s="1"/>
      <c r="Q36" s="75" t="str">
        <f>'GA&amp;R'!$H36</f>
        <v>erfüllt</v>
      </c>
      <c r="R36" s="76" t="str">
        <f>'GA&amp;R'!$J36</f>
        <v>erfüllt</v>
      </c>
      <c r="S36" s="76" t="str">
        <f>'GA&amp;R'!$L36</f>
        <v>nicht erfüllt</v>
      </c>
      <c r="T36" s="88" t="str">
        <f>'GA&amp;R'!$N36</f>
        <v>nicht erfüllt</v>
      </c>
      <c r="U36" s="1"/>
      <c r="V36" s="1"/>
    </row>
    <row r="37" spans="1:22" ht="18" customHeight="1" thickBot="1" x14ac:dyDescent="0.35">
      <c r="A37" s="1"/>
      <c r="B37" s="20"/>
      <c r="C37" s="1"/>
      <c r="D37" s="1"/>
      <c r="E37" s="25" t="s">
        <v>14</v>
      </c>
      <c r="F37" s="106">
        <v>0.2</v>
      </c>
      <c r="G37" s="1"/>
      <c r="H37" s="20"/>
      <c r="I37" s="20"/>
      <c r="J37" s="1"/>
      <c r="K37" s="1"/>
      <c r="L37" s="23"/>
      <c r="M37" s="23"/>
      <c r="N37" s="20"/>
      <c r="O37" s="20"/>
      <c r="P37" s="20"/>
      <c r="Q37" s="24">
        <f>COUNTIF('GA&amp;R'!$Q$17:$Q$36,"erfüllt")</f>
        <v>14</v>
      </c>
      <c r="R37" s="24">
        <f>COUNTIF('GA&amp;R'!$R$17:$R$36,"erfüllt")</f>
        <v>13</v>
      </c>
      <c r="S37" s="24">
        <f>COUNTIF('GA&amp;R'!$S$17:$S$36,"erfüllt")</f>
        <v>8</v>
      </c>
      <c r="T37" s="24">
        <f>COUNTIF('GA&amp;R'!$T$17:$T$36,"erfüllt")</f>
        <v>10</v>
      </c>
      <c r="U37" s="66" t="s">
        <v>15</v>
      </c>
      <c r="V37" s="1"/>
    </row>
    <row r="38" spans="1:22" ht="18" customHeight="1" x14ac:dyDescent="0.3">
      <c r="A38" s="1"/>
      <c r="B38" s="20"/>
      <c r="C38" s="1"/>
      <c r="D38" s="1"/>
      <c r="E38" s="1"/>
      <c r="F38" s="1"/>
      <c r="G38" s="1"/>
      <c r="H38" s="1"/>
      <c r="I38" s="1"/>
      <c r="J38" s="1"/>
      <c r="K38" s="1"/>
      <c r="L38" s="20"/>
      <c r="M38" s="20"/>
      <c r="N38" s="20"/>
      <c r="O38" s="20"/>
      <c r="P38" s="20"/>
      <c r="Q38" s="20"/>
      <c r="R38" s="1"/>
      <c r="S38" s="20"/>
      <c r="T38" s="20"/>
      <c r="U38" s="20"/>
      <c r="V38" s="20"/>
    </row>
    <row r="39" spans="1:22" ht="30" x14ac:dyDescent="0.3">
      <c r="A39" s="1"/>
      <c r="B39" s="153" t="s">
        <v>31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20"/>
      <c r="V39" s="20"/>
    </row>
    <row r="40" spans="1:22" ht="18" customHeight="1" x14ac:dyDescent="0.3">
      <c r="A40" s="1"/>
      <c r="B40" s="20"/>
      <c r="C40" s="1"/>
      <c r="D40" s="1"/>
      <c r="E40" s="1"/>
      <c r="F40" s="1"/>
      <c r="G40" s="1"/>
      <c r="H40" s="1"/>
      <c r="I40" s="1"/>
      <c r="J40" s="1"/>
      <c r="K40" s="1"/>
      <c r="L40" s="20"/>
      <c r="M40" s="20"/>
      <c r="N40" s="20"/>
      <c r="O40" s="20"/>
      <c r="P40" s="20"/>
      <c r="Q40" s="20"/>
      <c r="R40" s="1"/>
      <c r="S40" s="20"/>
      <c r="T40" s="20"/>
      <c r="U40" s="20"/>
      <c r="V40" s="20"/>
    </row>
  </sheetData>
  <mergeCells count="13">
    <mergeCell ref="B39:T39"/>
    <mergeCell ref="B2:Q2"/>
    <mergeCell ref="B15:F15"/>
    <mergeCell ref="B4:C4"/>
    <mergeCell ref="B6:C6"/>
    <mergeCell ref="B8:C8"/>
    <mergeCell ref="E4:F4"/>
    <mergeCell ref="E6:F6"/>
    <mergeCell ref="E8:F8"/>
    <mergeCell ref="Q15:T15"/>
    <mergeCell ref="B11:T11"/>
    <mergeCell ref="B13:T13"/>
    <mergeCell ref="H15:O15"/>
  </mergeCells>
  <phoneticPr fontId="4" type="noConversion"/>
  <conditionalFormatting sqref="H17:O36">
    <cfRule type="cellIs" dxfId="27" priority="7" operator="equal">
      <formula>"erfüllt"</formula>
    </cfRule>
    <cfRule type="cellIs" dxfId="26" priority="8" operator="equal">
      <formula>"nicht erfüllt"</formula>
    </cfRule>
  </conditionalFormatting>
  <dataValidations count="2">
    <dataValidation type="list" allowBlank="1" showInputMessage="1" showErrorMessage="1" sqref="F17:F36" xr:uid="{D4F293F0-3931-4BD6-BA68-5EFD1BB9E5CB}">
      <formula1>"---,Kann,Soll,Muss"</formula1>
    </dataValidation>
    <dataValidation type="list" allowBlank="1" showInputMessage="1" showErrorMessage="1" sqref="N17:N36 L17:L36 H17:H36 J17:J36" xr:uid="{8D2DD1A1-1B80-4444-987B-6DD1E4AC9A25}">
      <formula1>"---,erfüllt,nicht erfüllt"</formula1>
    </dataValidation>
  </dataValidations>
  <hyperlinks>
    <hyperlink ref="B39:T39" location="Rangliste!A1" display="ZUR RANGLISTE" xr:uid="{D4456145-67CA-4C6B-BBBA-15EAD45A7465}"/>
    <hyperlink ref="B13:T13" location="Rangliste!A1" display="ZUR RANGLISTE" xr:uid="{BEDE1801-D3C3-420B-9577-B63E5B87AEF8}"/>
  </hyperlinks>
  <pageMargins left="0.7" right="0.7" top="0.78740157499999996" bottom="0.78740157499999996" header="0.3" footer="0.3"/>
  <pageSetup paperSize="9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5B48-952A-4F16-AAFE-AE8303BF516C}">
  <dimension ref="A1:V40"/>
  <sheetViews>
    <sheetView showZeros="0" topLeftCell="A3" zoomScale="80" zoomScaleNormal="80" workbookViewId="0">
      <selection activeCell="B39" sqref="B39:T39"/>
    </sheetView>
  </sheetViews>
  <sheetFormatPr baseColWidth="10" defaultColWidth="11.6640625" defaultRowHeight="16.5" x14ac:dyDescent="0.3"/>
  <cols>
    <col min="1" max="1" width="1.6640625" style="62" customWidth="1"/>
    <col min="2" max="2" width="7.88671875" style="61" bestFit="1" customWidth="1"/>
    <col min="3" max="3" width="29.88671875" style="62" bestFit="1" customWidth="1"/>
    <col min="4" max="4" width="11.109375" style="62" bestFit="1" customWidth="1"/>
    <col min="5" max="5" width="21" style="62" bestFit="1" customWidth="1"/>
    <col min="6" max="6" width="12.33203125" style="61" bestFit="1" customWidth="1"/>
    <col min="7" max="7" width="4.33203125" style="62" customWidth="1"/>
    <col min="8" max="8" width="9.88671875" style="61" bestFit="1" customWidth="1"/>
    <col min="9" max="9" width="14.44140625" style="61" bestFit="1" customWidth="1"/>
    <col min="10" max="10" width="9.88671875" style="61" bestFit="1" customWidth="1"/>
    <col min="11" max="11" width="18.44140625" style="61" bestFit="1" customWidth="1"/>
    <col min="12" max="12" width="9.88671875" style="61" bestFit="1" customWidth="1"/>
    <col min="13" max="13" width="12.5546875" style="61" bestFit="1" customWidth="1"/>
    <col min="14" max="14" width="10" style="61" bestFit="1" customWidth="1"/>
    <col min="15" max="15" width="17.5546875" style="61" bestFit="1" customWidth="1"/>
    <col min="16" max="16" width="9.109375" style="62" bestFit="1" customWidth="1"/>
    <col min="17" max="20" width="9.77734375" style="61" bestFit="1" customWidth="1"/>
    <col min="21" max="21" width="5.33203125" style="62" bestFit="1" customWidth="1"/>
    <col min="22" max="30" width="12.6640625" style="62" customWidth="1"/>
    <col min="31" max="16384" width="11.6640625" style="62"/>
  </cols>
  <sheetData>
    <row r="1" spans="1:22" ht="6" customHeight="1" x14ac:dyDescent="0.3">
      <c r="A1" s="1"/>
      <c r="B1" s="20"/>
      <c r="C1" s="1"/>
      <c r="D1" s="1"/>
      <c r="E1" s="1"/>
      <c r="F1" s="20"/>
      <c r="G1" s="1"/>
      <c r="H1" s="20"/>
      <c r="I1" s="20"/>
      <c r="J1" s="20"/>
      <c r="K1" s="20"/>
      <c r="L1" s="20"/>
      <c r="M1" s="20"/>
      <c r="N1" s="20"/>
      <c r="O1" s="20"/>
      <c r="P1" s="1"/>
      <c r="Q1" s="20"/>
      <c r="R1" s="20"/>
      <c r="S1" s="20"/>
      <c r="T1" s="20"/>
      <c r="U1" s="1"/>
      <c r="V1" s="1"/>
    </row>
    <row r="2" spans="1:22" s="63" customFormat="1" ht="37.5" customHeight="1" x14ac:dyDescent="0.65">
      <c r="A2" s="4"/>
      <c r="B2" s="154" t="s">
        <v>40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68"/>
      <c r="P2" s="20"/>
      <c r="Q2" s="22"/>
      <c r="R2" s="22"/>
      <c r="S2" s="22"/>
      <c r="T2" s="22"/>
      <c r="U2" s="4"/>
      <c r="V2" s="4"/>
    </row>
    <row r="3" spans="1:22" ht="18" customHeight="1" x14ac:dyDescent="0.3">
      <c r="A3" s="1"/>
      <c r="B3" s="21"/>
      <c r="C3" s="27"/>
      <c r="D3" s="80"/>
      <c r="E3" s="69"/>
      <c r="F3" s="21"/>
      <c r="G3" s="1"/>
      <c r="H3" s="20"/>
      <c r="I3" s="20"/>
      <c r="J3" s="1"/>
      <c r="K3" s="1"/>
      <c r="L3" s="20"/>
      <c r="M3" s="20"/>
      <c r="N3" s="20"/>
      <c r="O3" s="20"/>
      <c r="P3" s="20"/>
      <c r="Q3" s="171" t="s">
        <v>83</v>
      </c>
      <c r="R3" s="171"/>
      <c r="S3" s="171"/>
      <c r="T3" s="171"/>
      <c r="U3" s="1"/>
      <c r="V3" s="1"/>
    </row>
    <row r="4" spans="1:22" ht="18" customHeight="1" x14ac:dyDescent="0.3">
      <c r="A4" s="1"/>
      <c r="B4" s="158" t="s">
        <v>0</v>
      </c>
      <c r="C4" s="158"/>
      <c r="D4" s="80"/>
      <c r="E4" s="169" t="str">
        <f>IFERROR('GA&amp;R'!E4,"")</f>
        <v>Evaluation</v>
      </c>
      <c r="F4" s="169"/>
      <c r="G4" s="1"/>
      <c r="H4" s="39" t="s">
        <v>17</v>
      </c>
      <c r="I4" s="70" t="str">
        <f>IFERROR('GA&amp;R'!I4,"")</f>
        <v>Anbieter A</v>
      </c>
      <c r="J4" s="70"/>
      <c r="K4" s="20"/>
      <c r="L4" s="39" t="s">
        <v>19</v>
      </c>
      <c r="M4" s="70" t="str">
        <f>IFERROR('GA&amp;R'!M4,"")</f>
        <v>Anbieter C</v>
      </c>
      <c r="N4" s="79"/>
      <c r="O4" s="20"/>
      <c r="P4" s="20"/>
      <c r="Q4" s="171"/>
      <c r="R4" s="171"/>
      <c r="S4" s="171"/>
      <c r="T4" s="171"/>
      <c r="U4" s="1"/>
      <c r="V4" s="1"/>
    </row>
    <row r="5" spans="1:22" ht="6" customHeight="1" x14ac:dyDescent="0.3">
      <c r="A5" s="1"/>
      <c r="B5" s="27"/>
      <c r="C5" s="1"/>
      <c r="D5" s="1"/>
      <c r="E5" s="48"/>
      <c r="F5" s="48"/>
      <c r="G5" s="1"/>
      <c r="H5" s="20"/>
      <c r="I5" s="48"/>
      <c r="J5" s="48"/>
      <c r="K5" s="20"/>
      <c r="L5" s="20"/>
      <c r="M5" s="47"/>
      <c r="N5" s="20"/>
      <c r="O5" s="20"/>
      <c r="P5" s="20"/>
      <c r="Q5" s="171"/>
      <c r="R5" s="171"/>
      <c r="S5" s="171"/>
      <c r="T5" s="171"/>
      <c r="U5" s="1"/>
      <c r="V5" s="1"/>
    </row>
    <row r="6" spans="1:22" ht="18" customHeight="1" x14ac:dyDescent="0.3">
      <c r="A6" s="1"/>
      <c r="B6" s="158" t="s">
        <v>1</v>
      </c>
      <c r="C6" s="158"/>
      <c r="D6" s="80"/>
      <c r="E6" s="169" t="str">
        <f>IFERROR('GA&amp;R'!E6,"")</f>
        <v>JEP</v>
      </c>
      <c r="F6" s="169"/>
      <c r="G6" s="1"/>
      <c r="H6" s="39" t="s">
        <v>18</v>
      </c>
      <c r="I6" s="70" t="str">
        <f>IFERROR('GA&amp;R'!I6,"")</f>
        <v>Anbieter B</v>
      </c>
      <c r="J6" s="70"/>
      <c r="K6" s="20"/>
      <c r="L6" s="39" t="s">
        <v>20</v>
      </c>
      <c r="M6" s="70" t="str">
        <f>IFERROR('GA&amp;R'!M6,"")</f>
        <v>Anbieter D</v>
      </c>
      <c r="N6" s="79"/>
      <c r="O6" s="20"/>
      <c r="P6" s="20"/>
      <c r="Q6" s="171"/>
      <c r="R6" s="171"/>
      <c r="S6" s="171"/>
      <c r="T6" s="171"/>
      <c r="U6" s="1"/>
      <c r="V6" s="1"/>
    </row>
    <row r="7" spans="1:22" ht="6" customHeight="1" x14ac:dyDescent="0.3">
      <c r="A7" s="1"/>
      <c r="B7" s="27"/>
      <c r="C7" s="1"/>
      <c r="D7" s="1"/>
      <c r="E7" s="48"/>
      <c r="F7" s="48"/>
      <c r="G7" s="1"/>
      <c r="H7" s="1"/>
      <c r="I7" s="1"/>
      <c r="J7" s="1"/>
      <c r="K7" s="1"/>
      <c r="L7" s="20"/>
      <c r="M7" s="20"/>
      <c r="N7" s="20"/>
      <c r="O7" s="20"/>
      <c r="P7" s="20"/>
      <c r="Q7" s="171"/>
      <c r="R7" s="171"/>
      <c r="S7" s="171"/>
      <c r="T7" s="171"/>
      <c r="U7" s="1"/>
      <c r="V7" s="1"/>
    </row>
    <row r="8" spans="1:22" ht="18" customHeight="1" x14ac:dyDescent="0.3">
      <c r="A8" s="1"/>
      <c r="B8" s="158" t="s">
        <v>2</v>
      </c>
      <c r="C8" s="158"/>
      <c r="D8" s="80"/>
      <c r="E8" s="170">
        <f>IFERROR('GA&amp;R'!E8,"")</f>
        <v>44354</v>
      </c>
      <c r="F8" s="170"/>
      <c r="G8" s="1"/>
      <c r="H8" s="1"/>
      <c r="I8" s="1"/>
      <c r="J8" s="1"/>
      <c r="K8" s="1"/>
      <c r="L8" s="20"/>
      <c r="M8" s="20"/>
      <c r="N8" s="20"/>
      <c r="O8" s="20"/>
      <c r="P8" s="20"/>
      <c r="Q8" s="171"/>
      <c r="R8" s="171"/>
      <c r="S8" s="171"/>
      <c r="T8" s="171"/>
      <c r="U8" s="1"/>
      <c r="V8" s="1"/>
    </row>
    <row r="9" spans="1:22" ht="6" customHeight="1" x14ac:dyDescent="0.3">
      <c r="A9" s="1"/>
      <c r="B9" s="20"/>
      <c r="C9" s="1"/>
      <c r="D9" s="1"/>
      <c r="E9" s="1"/>
      <c r="F9" s="20"/>
      <c r="G9" s="1"/>
      <c r="H9" s="20"/>
      <c r="I9" s="20"/>
      <c r="J9" s="20"/>
      <c r="K9" s="20"/>
      <c r="L9" s="20"/>
      <c r="M9" s="20"/>
      <c r="N9" s="20"/>
      <c r="O9" s="20"/>
      <c r="P9" s="1"/>
      <c r="Q9" s="20"/>
      <c r="R9" s="20"/>
      <c r="S9" s="20"/>
      <c r="T9" s="20"/>
      <c r="U9" s="1"/>
      <c r="V9" s="1"/>
    </row>
    <row r="10" spans="1:22" x14ac:dyDescent="0.3">
      <c r="A10" s="1"/>
      <c r="B10" s="20"/>
      <c r="C10" s="1"/>
      <c r="D10" s="1"/>
      <c r="E10" s="1"/>
      <c r="F10" s="20"/>
      <c r="G10" s="1"/>
      <c r="H10" s="20"/>
      <c r="I10" s="20"/>
      <c r="J10" s="20"/>
      <c r="K10" s="20"/>
      <c r="L10" s="20"/>
      <c r="M10" s="20"/>
      <c r="N10" s="20"/>
      <c r="O10" s="20"/>
      <c r="P10" s="1"/>
      <c r="Q10" s="20"/>
      <c r="R10" s="20"/>
      <c r="S10" s="20"/>
      <c r="T10" s="20"/>
      <c r="U10" s="1"/>
      <c r="V10" s="1"/>
    </row>
    <row r="11" spans="1:22" ht="18" customHeight="1" x14ac:dyDescent="0.3">
      <c r="A11" s="1"/>
      <c r="B11" s="164" t="s">
        <v>84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"/>
      <c r="V11" s="1"/>
    </row>
    <row r="12" spans="1:22" ht="8.25" customHeight="1" x14ac:dyDescent="0.3">
      <c r="A12" s="1"/>
      <c r="B12" s="29"/>
      <c r="C12" s="30"/>
      <c r="D12" s="30"/>
      <c r="E12" s="30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1"/>
      <c r="V12" s="1"/>
    </row>
    <row r="13" spans="1:22" ht="30" x14ac:dyDescent="0.3">
      <c r="A13" s="1"/>
      <c r="B13" s="165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"/>
      <c r="V13" s="1"/>
    </row>
    <row r="14" spans="1:22" ht="18" customHeight="1" thickBot="1" x14ac:dyDescent="0.35">
      <c r="A14" s="1"/>
      <c r="B14" s="20"/>
      <c r="C14" s="1"/>
      <c r="D14" s="1"/>
      <c r="E14" s="1"/>
      <c r="F14" s="20"/>
      <c r="G14" s="1"/>
      <c r="H14" s="20"/>
      <c r="I14" s="20"/>
      <c r="J14" s="20"/>
      <c r="K14" s="20"/>
      <c r="L14" s="20"/>
      <c r="M14" s="20"/>
      <c r="N14" s="20"/>
      <c r="O14" s="20"/>
      <c r="P14" s="1"/>
      <c r="Q14" s="20"/>
      <c r="R14" s="20"/>
      <c r="S14" s="20"/>
      <c r="T14" s="20"/>
      <c r="U14" s="1"/>
      <c r="V14" s="1"/>
    </row>
    <row r="15" spans="1:22" ht="21" x14ac:dyDescent="0.3">
      <c r="A15" s="1"/>
      <c r="B15" s="161" t="s">
        <v>21</v>
      </c>
      <c r="C15" s="162"/>
      <c r="D15" s="162"/>
      <c r="E15" s="162"/>
      <c r="F15" s="163"/>
      <c r="G15" s="1"/>
      <c r="H15" s="161" t="s">
        <v>23</v>
      </c>
      <c r="I15" s="162"/>
      <c r="J15" s="162"/>
      <c r="K15" s="162"/>
      <c r="L15" s="162"/>
      <c r="M15" s="162"/>
      <c r="N15" s="162"/>
      <c r="O15" s="163"/>
      <c r="P15" s="1"/>
      <c r="Q15" s="161" t="s">
        <v>26</v>
      </c>
      <c r="R15" s="162"/>
      <c r="S15" s="162"/>
      <c r="T15" s="163"/>
      <c r="U15" s="1"/>
      <c r="V15" s="1"/>
    </row>
    <row r="16" spans="1:22" ht="18" customHeight="1" x14ac:dyDescent="0.3">
      <c r="A16" s="1"/>
      <c r="B16" s="89" t="s">
        <v>11</v>
      </c>
      <c r="C16" s="90" t="s">
        <v>12</v>
      </c>
      <c r="D16" s="3" t="s">
        <v>32</v>
      </c>
      <c r="E16" s="3" t="s">
        <v>86</v>
      </c>
      <c r="F16" s="91" t="s">
        <v>13</v>
      </c>
      <c r="G16" s="1"/>
      <c r="H16" s="84" t="str">
        <f>$I$4</f>
        <v>Anbieter A</v>
      </c>
      <c r="I16" s="85" t="s">
        <v>73</v>
      </c>
      <c r="J16" s="85" t="str">
        <f>$I$6</f>
        <v>Anbieter B</v>
      </c>
      <c r="K16" s="85" t="s">
        <v>73</v>
      </c>
      <c r="L16" s="85" t="str">
        <f>$M$4</f>
        <v>Anbieter C</v>
      </c>
      <c r="M16" s="85" t="s">
        <v>73</v>
      </c>
      <c r="N16" s="85" t="str">
        <f>$M$6</f>
        <v>Anbieter D</v>
      </c>
      <c r="O16" s="86" t="s">
        <v>73</v>
      </c>
      <c r="P16" s="1"/>
      <c r="Q16" s="84" t="str">
        <f>$I$4</f>
        <v>Anbieter A</v>
      </c>
      <c r="R16" s="85" t="str">
        <f>$I$6</f>
        <v>Anbieter B</v>
      </c>
      <c r="S16" s="85" t="str">
        <f>$M$4</f>
        <v>Anbieter C</v>
      </c>
      <c r="T16" s="86" t="str">
        <f>$M$6</f>
        <v>Anbieter D</v>
      </c>
      <c r="U16" s="1"/>
      <c r="V16" s="1"/>
    </row>
    <row r="17" spans="1:22" ht="18" customHeight="1" x14ac:dyDescent="0.3">
      <c r="A17" s="1"/>
      <c r="B17" s="129">
        <v>1</v>
      </c>
      <c r="C17" s="130" t="s">
        <v>54</v>
      </c>
      <c r="D17" s="130"/>
      <c r="E17" s="130" t="s">
        <v>69</v>
      </c>
      <c r="F17" s="131" t="s">
        <v>51</v>
      </c>
      <c r="G17" s="81"/>
      <c r="H17" s="129">
        <v>5</v>
      </c>
      <c r="I17" s="135" t="s">
        <v>78</v>
      </c>
      <c r="J17" s="136">
        <v>3</v>
      </c>
      <c r="K17" s="135" t="s">
        <v>74</v>
      </c>
      <c r="L17" s="136">
        <v>5</v>
      </c>
      <c r="M17" s="135"/>
      <c r="N17" s="137">
        <v>5</v>
      </c>
      <c r="O17" s="138"/>
      <c r="P17" s="1"/>
      <c r="Q17" s="42">
        <f t="shared" ref="Q17:Q36" si="0">$F$37*H17</f>
        <v>2.5</v>
      </c>
      <c r="R17" s="43">
        <f t="shared" ref="R17:R36" si="1">$F$37*J17</f>
        <v>1.5</v>
      </c>
      <c r="S17" s="43">
        <f t="shared" ref="S17:S36" si="2">$F$37*L17</f>
        <v>2.5</v>
      </c>
      <c r="T17" s="74">
        <f t="shared" ref="T17:T36" si="3">$F$37*N17</f>
        <v>2.5</v>
      </c>
      <c r="U17" s="1"/>
      <c r="V17" s="1"/>
    </row>
    <row r="18" spans="1:22" ht="18" customHeight="1" x14ac:dyDescent="0.3">
      <c r="A18" s="1"/>
      <c r="B18" s="129">
        <v>2</v>
      </c>
      <c r="C18" s="130" t="s">
        <v>55</v>
      </c>
      <c r="D18" s="130"/>
      <c r="E18" s="130" t="s">
        <v>77</v>
      </c>
      <c r="F18" s="131" t="s">
        <v>39</v>
      </c>
      <c r="G18" s="81"/>
      <c r="H18" s="129">
        <v>1</v>
      </c>
      <c r="I18" s="135" t="s">
        <v>75</v>
      </c>
      <c r="J18" s="136">
        <v>3</v>
      </c>
      <c r="K18" s="135" t="s">
        <v>76</v>
      </c>
      <c r="L18" s="136">
        <v>1</v>
      </c>
      <c r="M18" s="135" t="s">
        <v>75</v>
      </c>
      <c r="N18" s="137">
        <v>3</v>
      </c>
      <c r="O18" s="138" t="s">
        <v>79</v>
      </c>
      <c r="P18" s="1"/>
      <c r="Q18" s="42">
        <f t="shared" si="0"/>
        <v>0.5</v>
      </c>
      <c r="R18" s="43">
        <f t="shared" si="1"/>
        <v>1.5</v>
      </c>
      <c r="S18" s="43">
        <f t="shared" si="2"/>
        <v>0.5</v>
      </c>
      <c r="T18" s="74">
        <f t="shared" si="3"/>
        <v>1.5</v>
      </c>
      <c r="U18" s="1"/>
      <c r="V18" s="1"/>
    </row>
    <row r="19" spans="1:22" ht="18" customHeight="1" x14ac:dyDescent="0.3">
      <c r="A19" s="1"/>
      <c r="B19" s="129">
        <v>3</v>
      </c>
      <c r="C19" s="130" t="s">
        <v>56</v>
      </c>
      <c r="D19" s="130"/>
      <c r="E19" s="130" t="s">
        <v>71</v>
      </c>
      <c r="F19" s="131" t="s">
        <v>16</v>
      </c>
      <c r="G19" s="81"/>
      <c r="H19" s="129">
        <v>3</v>
      </c>
      <c r="I19" s="135" t="s">
        <v>80</v>
      </c>
      <c r="J19" s="136">
        <v>5</v>
      </c>
      <c r="K19" s="135"/>
      <c r="L19" s="136">
        <v>3</v>
      </c>
      <c r="M19" s="135" t="s">
        <v>80</v>
      </c>
      <c r="N19" s="137">
        <v>5</v>
      </c>
      <c r="O19" s="138"/>
      <c r="P19" s="1"/>
      <c r="Q19" s="42">
        <f t="shared" si="0"/>
        <v>1.5</v>
      </c>
      <c r="R19" s="43">
        <f t="shared" si="1"/>
        <v>2.5</v>
      </c>
      <c r="S19" s="43">
        <f t="shared" si="2"/>
        <v>1.5</v>
      </c>
      <c r="T19" s="74">
        <f t="shared" si="3"/>
        <v>2.5</v>
      </c>
      <c r="U19" s="1"/>
      <c r="V19" s="1"/>
    </row>
    <row r="20" spans="1:22" ht="18" customHeight="1" x14ac:dyDescent="0.3">
      <c r="A20" s="1"/>
      <c r="B20" s="129">
        <v>4</v>
      </c>
      <c r="C20" s="130" t="s">
        <v>57</v>
      </c>
      <c r="D20" s="130"/>
      <c r="E20" s="130" t="s">
        <v>70</v>
      </c>
      <c r="F20" s="131" t="s">
        <v>51</v>
      </c>
      <c r="G20" s="81"/>
      <c r="H20" s="129">
        <v>5</v>
      </c>
      <c r="I20" s="135"/>
      <c r="J20" s="136">
        <v>3</v>
      </c>
      <c r="K20" s="135" t="s">
        <v>81</v>
      </c>
      <c r="L20" s="136">
        <v>5</v>
      </c>
      <c r="M20" s="135"/>
      <c r="N20" s="137">
        <v>5</v>
      </c>
      <c r="O20" s="138"/>
      <c r="P20" s="1"/>
      <c r="Q20" s="42">
        <f t="shared" si="0"/>
        <v>2.5</v>
      </c>
      <c r="R20" s="43">
        <f t="shared" si="1"/>
        <v>1.5</v>
      </c>
      <c r="S20" s="43">
        <f t="shared" si="2"/>
        <v>2.5</v>
      </c>
      <c r="T20" s="74">
        <f t="shared" si="3"/>
        <v>2.5</v>
      </c>
      <c r="U20" s="1"/>
      <c r="V20" s="1"/>
    </row>
    <row r="21" spans="1:22" ht="18" customHeight="1" x14ac:dyDescent="0.3">
      <c r="A21" s="1"/>
      <c r="B21" s="129">
        <v>5</v>
      </c>
      <c r="C21" s="130"/>
      <c r="D21" s="130"/>
      <c r="E21" s="130"/>
      <c r="F21" s="131"/>
      <c r="G21" s="81"/>
      <c r="H21" s="129">
        <v>1</v>
      </c>
      <c r="I21" s="135"/>
      <c r="J21" s="136">
        <v>3</v>
      </c>
      <c r="K21" s="135"/>
      <c r="L21" s="136">
        <v>1</v>
      </c>
      <c r="M21" s="135"/>
      <c r="N21" s="137">
        <v>3</v>
      </c>
      <c r="O21" s="138"/>
      <c r="P21" s="1"/>
      <c r="Q21" s="42">
        <f t="shared" si="0"/>
        <v>0.5</v>
      </c>
      <c r="R21" s="43">
        <f t="shared" si="1"/>
        <v>1.5</v>
      </c>
      <c r="S21" s="43">
        <f t="shared" si="2"/>
        <v>0.5</v>
      </c>
      <c r="T21" s="74">
        <f t="shared" si="3"/>
        <v>1.5</v>
      </c>
      <c r="U21" s="1"/>
      <c r="V21" s="1"/>
    </row>
    <row r="22" spans="1:22" ht="18" customHeight="1" x14ac:dyDescent="0.3">
      <c r="A22" s="1"/>
      <c r="B22" s="129">
        <v>6</v>
      </c>
      <c r="C22" s="130"/>
      <c r="D22" s="130"/>
      <c r="E22" s="130"/>
      <c r="F22" s="131"/>
      <c r="G22" s="81"/>
      <c r="H22" s="129">
        <v>3</v>
      </c>
      <c r="I22" s="135"/>
      <c r="J22" s="136">
        <v>5</v>
      </c>
      <c r="K22" s="135"/>
      <c r="L22" s="136">
        <v>3</v>
      </c>
      <c r="M22" s="135"/>
      <c r="N22" s="137">
        <v>5</v>
      </c>
      <c r="O22" s="138"/>
      <c r="P22" s="1"/>
      <c r="Q22" s="42">
        <f t="shared" si="0"/>
        <v>1.5</v>
      </c>
      <c r="R22" s="43">
        <f t="shared" si="1"/>
        <v>2.5</v>
      </c>
      <c r="S22" s="43">
        <f t="shared" si="2"/>
        <v>1.5</v>
      </c>
      <c r="T22" s="74">
        <f t="shared" si="3"/>
        <v>2.5</v>
      </c>
      <c r="U22" s="1"/>
      <c r="V22" s="1"/>
    </row>
    <row r="23" spans="1:22" ht="18" customHeight="1" x14ac:dyDescent="0.3">
      <c r="A23" s="1"/>
      <c r="B23" s="129">
        <v>7</v>
      </c>
      <c r="C23" s="130"/>
      <c r="D23" s="130"/>
      <c r="E23" s="130"/>
      <c r="F23" s="131"/>
      <c r="G23" s="81"/>
      <c r="H23" s="129">
        <v>5</v>
      </c>
      <c r="I23" s="135"/>
      <c r="J23" s="136">
        <v>3</v>
      </c>
      <c r="K23" s="135"/>
      <c r="L23" s="136">
        <v>5</v>
      </c>
      <c r="M23" s="135"/>
      <c r="N23" s="137">
        <v>5</v>
      </c>
      <c r="O23" s="138"/>
      <c r="P23" s="1"/>
      <c r="Q23" s="42">
        <f t="shared" si="0"/>
        <v>2.5</v>
      </c>
      <c r="R23" s="43">
        <f t="shared" si="1"/>
        <v>1.5</v>
      </c>
      <c r="S23" s="43">
        <f t="shared" si="2"/>
        <v>2.5</v>
      </c>
      <c r="T23" s="74">
        <f t="shared" si="3"/>
        <v>2.5</v>
      </c>
      <c r="U23" s="1"/>
      <c r="V23" s="1"/>
    </row>
    <row r="24" spans="1:22" ht="18" customHeight="1" x14ac:dyDescent="0.3">
      <c r="A24" s="1"/>
      <c r="B24" s="129">
        <v>8</v>
      </c>
      <c r="C24" s="130"/>
      <c r="D24" s="130"/>
      <c r="E24" s="130"/>
      <c r="F24" s="131"/>
      <c r="G24" s="81"/>
      <c r="H24" s="129">
        <v>1</v>
      </c>
      <c r="I24" s="135"/>
      <c r="J24" s="136">
        <v>3</v>
      </c>
      <c r="K24" s="135"/>
      <c r="L24" s="136">
        <v>1</v>
      </c>
      <c r="M24" s="135"/>
      <c r="N24" s="137">
        <v>3</v>
      </c>
      <c r="O24" s="138"/>
      <c r="P24" s="1"/>
      <c r="Q24" s="42">
        <f t="shared" si="0"/>
        <v>0.5</v>
      </c>
      <c r="R24" s="43">
        <f t="shared" si="1"/>
        <v>1.5</v>
      </c>
      <c r="S24" s="43">
        <f t="shared" si="2"/>
        <v>0.5</v>
      </c>
      <c r="T24" s="74">
        <f t="shared" si="3"/>
        <v>1.5</v>
      </c>
      <c r="U24" s="1"/>
      <c r="V24" s="1"/>
    </row>
    <row r="25" spans="1:22" ht="18" customHeight="1" x14ac:dyDescent="0.3">
      <c r="A25" s="1"/>
      <c r="B25" s="129">
        <v>9</v>
      </c>
      <c r="C25" s="130"/>
      <c r="D25" s="130"/>
      <c r="E25" s="130"/>
      <c r="F25" s="131"/>
      <c r="G25" s="81"/>
      <c r="H25" s="129">
        <v>3</v>
      </c>
      <c r="I25" s="135"/>
      <c r="J25" s="136">
        <v>5</v>
      </c>
      <c r="K25" s="135"/>
      <c r="L25" s="136">
        <v>3</v>
      </c>
      <c r="M25" s="135"/>
      <c r="N25" s="137">
        <v>5</v>
      </c>
      <c r="O25" s="138"/>
      <c r="P25" s="1"/>
      <c r="Q25" s="42">
        <f t="shared" si="0"/>
        <v>1.5</v>
      </c>
      <c r="R25" s="43">
        <f t="shared" si="1"/>
        <v>2.5</v>
      </c>
      <c r="S25" s="43">
        <f t="shared" si="2"/>
        <v>1.5</v>
      </c>
      <c r="T25" s="74">
        <f t="shared" si="3"/>
        <v>2.5</v>
      </c>
      <c r="U25" s="1"/>
      <c r="V25" s="1"/>
    </row>
    <row r="26" spans="1:22" ht="18" customHeight="1" x14ac:dyDescent="0.3">
      <c r="A26" s="1"/>
      <c r="B26" s="129">
        <v>10</v>
      </c>
      <c r="C26" s="130"/>
      <c r="D26" s="130"/>
      <c r="E26" s="130"/>
      <c r="F26" s="131"/>
      <c r="G26" s="81"/>
      <c r="H26" s="129">
        <v>5</v>
      </c>
      <c r="I26" s="135"/>
      <c r="J26" s="136">
        <v>3</v>
      </c>
      <c r="K26" s="135"/>
      <c r="L26" s="136">
        <v>5</v>
      </c>
      <c r="M26" s="135"/>
      <c r="N26" s="137">
        <v>5</v>
      </c>
      <c r="O26" s="138"/>
      <c r="P26" s="1"/>
      <c r="Q26" s="42">
        <f t="shared" si="0"/>
        <v>2.5</v>
      </c>
      <c r="R26" s="43">
        <f t="shared" si="1"/>
        <v>1.5</v>
      </c>
      <c r="S26" s="43">
        <f t="shared" si="2"/>
        <v>2.5</v>
      </c>
      <c r="T26" s="74">
        <f t="shared" si="3"/>
        <v>2.5</v>
      </c>
      <c r="U26" s="1"/>
      <c r="V26" s="1"/>
    </row>
    <row r="27" spans="1:22" ht="18" customHeight="1" x14ac:dyDescent="0.3">
      <c r="A27" s="1"/>
      <c r="B27" s="129">
        <v>11</v>
      </c>
      <c r="C27" s="130"/>
      <c r="D27" s="130"/>
      <c r="E27" s="130"/>
      <c r="F27" s="131"/>
      <c r="G27" s="81"/>
      <c r="H27" s="129">
        <v>1</v>
      </c>
      <c r="I27" s="135"/>
      <c r="J27" s="136">
        <v>3</v>
      </c>
      <c r="K27" s="135"/>
      <c r="L27" s="136">
        <v>1</v>
      </c>
      <c r="M27" s="135"/>
      <c r="N27" s="137">
        <v>3</v>
      </c>
      <c r="O27" s="138"/>
      <c r="P27" s="1"/>
      <c r="Q27" s="42">
        <f t="shared" si="0"/>
        <v>0.5</v>
      </c>
      <c r="R27" s="43">
        <f t="shared" si="1"/>
        <v>1.5</v>
      </c>
      <c r="S27" s="43">
        <f t="shared" si="2"/>
        <v>0.5</v>
      </c>
      <c r="T27" s="74">
        <f t="shared" si="3"/>
        <v>1.5</v>
      </c>
      <c r="U27" s="1"/>
      <c r="V27" s="1"/>
    </row>
    <row r="28" spans="1:22" ht="18" customHeight="1" x14ac:dyDescent="0.3">
      <c r="A28" s="1"/>
      <c r="B28" s="129">
        <v>12</v>
      </c>
      <c r="C28" s="130"/>
      <c r="D28" s="130"/>
      <c r="E28" s="130"/>
      <c r="F28" s="131"/>
      <c r="G28" s="81"/>
      <c r="H28" s="129">
        <v>3</v>
      </c>
      <c r="I28" s="135"/>
      <c r="J28" s="136">
        <v>5</v>
      </c>
      <c r="K28" s="135"/>
      <c r="L28" s="136">
        <v>3</v>
      </c>
      <c r="M28" s="135"/>
      <c r="N28" s="137">
        <v>5</v>
      </c>
      <c r="O28" s="138"/>
      <c r="P28" s="1"/>
      <c r="Q28" s="42">
        <f t="shared" si="0"/>
        <v>1.5</v>
      </c>
      <c r="R28" s="43">
        <f t="shared" si="1"/>
        <v>2.5</v>
      </c>
      <c r="S28" s="43">
        <f t="shared" si="2"/>
        <v>1.5</v>
      </c>
      <c r="T28" s="74">
        <f t="shared" si="3"/>
        <v>2.5</v>
      </c>
      <c r="U28" s="1"/>
      <c r="V28" s="1"/>
    </row>
    <row r="29" spans="1:22" ht="18" customHeight="1" x14ac:dyDescent="0.3">
      <c r="A29" s="1"/>
      <c r="B29" s="129">
        <v>13</v>
      </c>
      <c r="C29" s="130"/>
      <c r="D29" s="130"/>
      <c r="E29" s="130"/>
      <c r="F29" s="131"/>
      <c r="G29" s="81"/>
      <c r="H29" s="129">
        <v>5</v>
      </c>
      <c r="I29" s="135"/>
      <c r="J29" s="136">
        <v>3</v>
      </c>
      <c r="K29" s="135"/>
      <c r="L29" s="136">
        <v>5</v>
      </c>
      <c r="M29" s="135"/>
      <c r="N29" s="137">
        <v>5</v>
      </c>
      <c r="O29" s="138"/>
      <c r="P29" s="1"/>
      <c r="Q29" s="42">
        <f t="shared" si="0"/>
        <v>2.5</v>
      </c>
      <c r="R29" s="43">
        <f t="shared" si="1"/>
        <v>1.5</v>
      </c>
      <c r="S29" s="43">
        <f t="shared" si="2"/>
        <v>2.5</v>
      </c>
      <c r="T29" s="74">
        <f t="shared" si="3"/>
        <v>2.5</v>
      </c>
      <c r="U29" s="1"/>
      <c r="V29" s="1"/>
    </row>
    <row r="30" spans="1:22" ht="18" customHeight="1" x14ac:dyDescent="0.3">
      <c r="A30" s="1"/>
      <c r="B30" s="129">
        <v>14</v>
      </c>
      <c r="C30" s="130"/>
      <c r="D30" s="130"/>
      <c r="E30" s="130"/>
      <c r="F30" s="131"/>
      <c r="G30" s="81"/>
      <c r="H30" s="129">
        <v>1</v>
      </c>
      <c r="I30" s="135"/>
      <c r="J30" s="136">
        <v>3</v>
      </c>
      <c r="K30" s="135"/>
      <c r="L30" s="136">
        <v>1</v>
      </c>
      <c r="M30" s="135"/>
      <c r="N30" s="137">
        <v>3</v>
      </c>
      <c r="O30" s="138"/>
      <c r="P30" s="1"/>
      <c r="Q30" s="42">
        <f t="shared" si="0"/>
        <v>0.5</v>
      </c>
      <c r="R30" s="43">
        <f t="shared" si="1"/>
        <v>1.5</v>
      </c>
      <c r="S30" s="43">
        <f t="shared" si="2"/>
        <v>0.5</v>
      </c>
      <c r="T30" s="74">
        <f t="shared" si="3"/>
        <v>1.5</v>
      </c>
      <c r="U30" s="1"/>
      <c r="V30" s="1"/>
    </row>
    <row r="31" spans="1:22" ht="18" customHeight="1" x14ac:dyDescent="0.3">
      <c r="A31" s="1"/>
      <c r="B31" s="129">
        <v>15</v>
      </c>
      <c r="C31" s="130"/>
      <c r="D31" s="130"/>
      <c r="E31" s="130"/>
      <c r="F31" s="131"/>
      <c r="G31" s="81"/>
      <c r="H31" s="129">
        <v>3</v>
      </c>
      <c r="I31" s="135"/>
      <c r="J31" s="136">
        <v>5</v>
      </c>
      <c r="K31" s="135"/>
      <c r="L31" s="136">
        <v>3</v>
      </c>
      <c r="M31" s="135"/>
      <c r="N31" s="137">
        <v>5</v>
      </c>
      <c r="O31" s="138"/>
      <c r="P31" s="1"/>
      <c r="Q31" s="42">
        <f t="shared" si="0"/>
        <v>1.5</v>
      </c>
      <c r="R31" s="43">
        <f t="shared" si="1"/>
        <v>2.5</v>
      </c>
      <c r="S31" s="43">
        <f t="shared" si="2"/>
        <v>1.5</v>
      </c>
      <c r="T31" s="74">
        <f t="shared" si="3"/>
        <v>2.5</v>
      </c>
      <c r="U31" s="1"/>
      <c r="V31" s="1"/>
    </row>
    <row r="32" spans="1:22" ht="18" customHeight="1" x14ac:dyDescent="0.3">
      <c r="A32" s="1"/>
      <c r="B32" s="129">
        <v>16</v>
      </c>
      <c r="C32" s="130"/>
      <c r="D32" s="130"/>
      <c r="E32" s="130"/>
      <c r="F32" s="131"/>
      <c r="G32" s="81"/>
      <c r="H32" s="129">
        <v>5</v>
      </c>
      <c r="I32" s="135"/>
      <c r="J32" s="136">
        <v>3</v>
      </c>
      <c r="K32" s="135"/>
      <c r="L32" s="136">
        <v>5</v>
      </c>
      <c r="M32" s="135"/>
      <c r="N32" s="137">
        <v>5</v>
      </c>
      <c r="O32" s="138"/>
      <c r="P32" s="1"/>
      <c r="Q32" s="42">
        <f t="shared" si="0"/>
        <v>2.5</v>
      </c>
      <c r="R32" s="43">
        <f t="shared" si="1"/>
        <v>1.5</v>
      </c>
      <c r="S32" s="43">
        <f t="shared" si="2"/>
        <v>2.5</v>
      </c>
      <c r="T32" s="74">
        <f t="shared" si="3"/>
        <v>2.5</v>
      </c>
      <c r="U32" s="1"/>
      <c r="V32" s="1"/>
    </row>
    <row r="33" spans="1:22" ht="18" customHeight="1" x14ac:dyDescent="0.3">
      <c r="A33" s="1"/>
      <c r="B33" s="129">
        <v>17</v>
      </c>
      <c r="C33" s="130"/>
      <c r="D33" s="130"/>
      <c r="E33" s="130"/>
      <c r="F33" s="131"/>
      <c r="G33" s="81"/>
      <c r="H33" s="129">
        <v>1</v>
      </c>
      <c r="I33" s="135"/>
      <c r="J33" s="136">
        <v>3</v>
      </c>
      <c r="K33" s="135"/>
      <c r="L33" s="136">
        <v>1</v>
      </c>
      <c r="M33" s="135"/>
      <c r="N33" s="137">
        <v>3</v>
      </c>
      <c r="O33" s="138"/>
      <c r="P33" s="1"/>
      <c r="Q33" s="42">
        <f t="shared" si="0"/>
        <v>0.5</v>
      </c>
      <c r="R33" s="43">
        <f t="shared" si="1"/>
        <v>1.5</v>
      </c>
      <c r="S33" s="43">
        <f t="shared" si="2"/>
        <v>0.5</v>
      </c>
      <c r="T33" s="74">
        <f t="shared" si="3"/>
        <v>1.5</v>
      </c>
      <c r="U33" s="1"/>
      <c r="V33" s="1"/>
    </row>
    <row r="34" spans="1:22" ht="18" customHeight="1" x14ac:dyDescent="0.3">
      <c r="A34" s="1"/>
      <c r="B34" s="129">
        <v>18</v>
      </c>
      <c r="C34" s="130"/>
      <c r="D34" s="130"/>
      <c r="E34" s="130"/>
      <c r="F34" s="131"/>
      <c r="G34" s="81"/>
      <c r="H34" s="129">
        <v>3</v>
      </c>
      <c r="I34" s="135"/>
      <c r="J34" s="136">
        <v>5</v>
      </c>
      <c r="K34" s="135"/>
      <c r="L34" s="136">
        <v>3</v>
      </c>
      <c r="M34" s="135"/>
      <c r="N34" s="137">
        <v>5</v>
      </c>
      <c r="O34" s="138"/>
      <c r="P34" s="1"/>
      <c r="Q34" s="42">
        <f t="shared" si="0"/>
        <v>1.5</v>
      </c>
      <c r="R34" s="43">
        <f t="shared" si="1"/>
        <v>2.5</v>
      </c>
      <c r="S34" s="43">
        <f t="shared" si="2"/>
        <v>1.5</v>
      </c>
      <c r="T34" s="74">
        <f t="shared" si="3"/>
        <v>2.5</v>
      </c>
      <c r="U34" s="1"/>
      <c r="V34" s="1"/>
    </row>
    <row r="35" spans="1:22" ht="18" customHeight="1" x14ac:dyDescent="0.3">
      <c r="A35" s="1"/>
      <c r="B35" s="129">
        <v>19</v>
      </c>
      <c r="C35" s="130"/>
      <c r="D35" s="130"/>
      <c r="E35" s="130"/>
      <c r="F35" s="131"/>
      <c r="G35" s="81"/>
      <c r="H35" s="129">
        <v>5</v>
      </c>
      <c r="I35" s="135"/>
      <c r="J35" s="136">
        <v>3</v>
      </c>
      <c r="K35" s="135"/>
      <c r="L35" s="136">
        <v>5</v>
      </c>
      <c r="M35" s="135"/>
      <c r="N35" s="137">
        <v>5</v>
      </c>
      <c r="O35" s="138"/>
      <c r="P35" s="1"/>
      <c r="Q35" s="42">
        <f t="shared" si="0"/>
        <v>2.5</v>
      </c>
      <c r="R35" s="43">
        <f t="shared" si="1"/>
        <v>1.5</v>
      </c>
      <c r="S35" s="43">
        <f t="shared" si="2"/>
        <v>2.5</v>
      </c>
      <c r="T35" s="74">
        <f t="shared" si="3"/>
        <v>2.5</v>
      </c>
      <c r="U35" s="1"/>
      <c r="V35" s="1"/>
    </row>
    <row r="36" spans="1:22" ht="18" customHeight="1" thickBot="1" x14ac:dyDescent="0.35">
      <c r="A36" s="1"/>
      <c r="B36" s="132">
        <v>20</v>
      </c>
      <c r="C36" s="133"/>
      <c r="D36" s="133"/>
      <c r="E36" s="133"/>
      <c r="F36" s="134"/>
      <c r="G36" s="81"/>
      <c r="H36" s="132">
        <v>1</v>
      </c>
      <c r="I36" s="139"/>
      <c r="J36" s="140">
        <v>1</v>
      </c>
      <c r="K36" s="139"/>
      <c r="L36" s="140">
        <v>3</v>
      </c>
      <c r="M36" s="139"/>
      <c r="N36" s="141">
        <v>5</v>
      </c>
      <c r="O36" s="142"/>
      <c r="P36" s="1"/>
      <c r="Q36" s="75">
        <f t="shared" si="0"/>
        <v>0.5</v>
      </c>
      <c r="R36" s="76">
        <f t="shared" si="1"/>
        <v>0.5</v>
      </c>
      <c r="S36" s="76">
        <f t="shared" si="2"/>
        <v>1.5</v>
      </c>
      <c r="T36" s="77">
        <f t="shared" si="3"/>
        <v>2.5</v>
      </c>
      <c r="U36" s="1"/>
      <c r="V36" s="1"/>
    </row>
    <row r="37" spans="1:22" ht="18" customHeight="1" thickBot="1" x14ac:dyDescent="0.35">
      <c r="A37" s="1"/>
      <c r="B37" s="20"/>
      <c r="C37" s="1"/>
      <c r="D37" s="1"/>
      <c r="E37" s="25" t="s">
        <v>14</v>
      </c>
      <c r="F37" s="106">
        <v>0.5</v>
      </c>
      <c r="G37" s="1"/>
      <c r="H37" s="23"/>
      <c r="I37" s="23"/>
      <c r="J37" s="20"/>
      <c r="K37" s="20"/>
      <c r="L37" s="20"/>
      <c r="M37" s="20"/>
      <c r="N37" s="20"/>
      <c r="O37" s="20"/>
      <c r="P37" s="1"/>
      <c r="Q37" s="73">
        <f>SUM(Q17:Q36)</f>
        <v>30</v>
      </c>
      <c r="R37" s="73">
        <f>SUM(R17:R36)</f>
        <v>35</v>
      </c>
      <c r="S37" s="73">
        <f>SUM(S17:S36)</f>
        <v>31</v>
      </c>
      <c r="T37" s="73">
        <f>SUM(T17:T36)</f>
        <v>44</v>
      </c>
      <c r="U37" s="25" t="s">
        <v>15</v>
      </c>
      <c r="V37" s="1"/>
    </row>
    <row r="38" spans="1:22" ht="18.75" customHeight="1" x14ac:dyDescent="0.3">
      <c r="A38" s="1"/>
      <c r="B38" s="20"/>
      <c r="C38" s="1"/>
      <c r="D38" s="1"/>
      <c r="E38" s="1"/>
      <c r="F38" s="23"/>
      <c r="G38" s="1"/>
      <c r="H38" s="20"/>
      <c r="I38" s="20"/>
      <c r="J38" s="20"/>
      <c r="K38" s="20"/>
      <c r="L38" s="20"/>
      <c r="M38" s="20"/>
      <c r="N38" s="20"/>
      <c r="O38" s="20"/>
      <c r="P38" s="1"/>
      <c r="Q38" s="20"/>
      <c r="R38" s="20"/>
      <c r="S38" s="20"/>
      <c r="T38" s="20"/>
      <c r="U38" s="1"/>
      <c r="V38" s="1"/>
    </row>
    <row r="39" spans="1:22" ht="30" x14ac:dyDescent="0.3">
      <c r="A39" s="1"/>
      <c r="B39" s="165" t="s">
        <v>31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"/>
      <c r="V39" s="1"/>
    </row>
    <row r="40" spans="1:22" x14ac:dyDescent="0.3">
      <c r="A40" s="1"/>
      <c r="B40" s="20"/>
      <c r="C40" s="1"/>
      <c r="D40" s="1"/>
      <c r="E40" s="1"/>
      <c r="F40" s="20"/>
      <c r="G40" s="1"/>
      <c r="H40" s="20"/>
      <c r="I40" s="20"/>
      <c r="J40" s="20"/>
      <c r="K40" s="20"/>
      <c r="L40" s="20"/>
      <c r="M40" s="20"/>
      <c r="N40" s="20"/>
      <c r="O40" s="20"/>
      <c r="P40" s="1"/>
      <c r="Q40" s="20"/>
      <c r="R40" s="20"/>
      <c r="S40" s="20"/>
      <c r="T40" s="20"/>
      <c r="U40" s="1"/>
      <c r="V40" s="1"/>
    </row>
  </sheetData>
  <mergeCells count="14">
    <mergeCell ref="H15:O15"/>
    <mergeCell ref="B39:T39"/>
    <mergeCell ref="B2:N2"/>
    <mergeCell ref="B15:F15"/>
    <mergeCell ref="Q15:T15"/>
    <mergeCell ref="B8:C8"/>
    <mergeCell ref="B11:T11"/>
    <mergeCell ref="B13:T13"/>
    <mergeCell ref="B4:C4"/>
    <mergeCell ref="B6:C6"/>
    <mergeCell ref="E4:F4"/>
    <mergeCell ref="E6:F6"/>
    <mergeCell ref="E8:F8"/>
    <mergeCell ref="Q3:T8"/>
  </mergeCells>
  <dataValidations count="2">
    <dataValidation type="list" allowBlank="1" showInputMessage="1" showErrorMessage="1" sqref="F17:F36" xr:uid="{CDDC7E0D-4261-48DB-B7ED-5BFF9863082C}">
      <formula1>"---,Kann,Soll,Muss"</formula1>
    </dataValidation>
    <dataValidation type="list" allowBlank="1" showInputMessage="1" showErrorMessage="1" sqref="N17:N36 L17:L36 H17:H36 J17:J36" xr:uid="{DC7EB541-21DE-42DF-AA33-E3C8ACAC8535}">
      <formula1>"---,1,3,5"</formula1>
    </dataValidation>
  </dataValidations>
  <hyperlinks>
    <hyperlink ref="B13:T13" location="Rangliste!A1" display="ZUR RANGLISTE" xr:uid="{459DFAD3-C3D1-4881-989C-1E7E5D935901}"/>
    <hyperlink ref="B39:T39" location="Rangliste!A1" display="ZUR RANGLISTE" xr:uid="{56442B74-D3BC-4869-8EDF-B6B468D2E314}"/>
    <hyperlink ref="E39" location="Rangliste!A1" display="ZUR RANGLISTE" xr:uid="{B15D6D44-B108-4173-B193-91A98ED1880E}"/>
    <hyperlink ref="E13" location="Rangliste!A1" display="ZUR RANGLISTE" xr:uid="{43715BA6-9FF7-4E36-B9CD-C7D01DD3F00C}"/>
  </hyperlinks>
  <pageMargins left="0.7" right="0.7" top="0.78740157499999996" bottom="0.78740157499999996" header="0.3" footer="0.3"/>
  <pageSetup paperSize="9" orientation="landscape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A118E-29A3-4F2E-9598-DBB59996E59F}">
  <dimension ref="A1:V40"/>
  <sheetViews>
    <sheetView showZeros="0" zoomScale="80" zoomScaleNormal="80" workbookViewId="0">
      <selection activeCell="V25" sqref="V25"/>
    </sheetView>
  </sheetViews>
  <sheetFormatPr baseColWidth="10" defaultColWidth="11.6640625" defaultRowHeight="16.5" x14ac:dyDescent="0.3"/>
  <cols>
    <col min="1" max="1" width="1.6640625" style="62" customWidth="1"/>
    <col min="2" max="2" width="7.88671875" style="61" bestFit="1" customWidth="1"/>
    <col min="3" max="3" width="57" style="62" customWidth="1"/>
    <col min="4" max="4" width="11.109375" style="62" bestFit="1" customWidth="1"/>
    <col min="5" max="5" width="21" style="62" bestFit="1" customWidth="1"/>
    <col min="6" max="6" width="12.33203125" style="61" bestFit="1" customWidth="1"/>
    <col min="7" max="7" width="4.33203125" style="62" customWidth="1"/>
    <col min="8" max="8" width="9.88671875" style="61" bestFit="1" customWidth="1"/>
    <col min="9" max="9" width="11.109375" style="61" bestFit="1" customWidth="1"/>
    <col min="10" max="10" width="9.88671875" style="61" bestFit="1" customWidth="1"/>
    <col min="11" max="11" width="11.109375" style="61" bestFit="1" customWidth="1"/>
    <col min="12" max="12" width="9.88671875" style="61" bestFit="1" customWidth="1"/>
    <col min="13" max="13" width="11.109375" style="61" bestFit="1" customWidth="1"/>
    <col min="14" max="14" width="10" style="61" bestFit="1" customWidth="1"/>
    <col min="15" max="15" width="11.109375" style="61" bestFit="1" customWidth="1"/>
    <col min="16" max="16" width="4.33203125" style="62" customWidth="1"/>
    <col min="17" max="20" width="9.77734375" style="61" bestFit="1" customWidth="1"/>
    <col min="21" max="21" width="5.33203125" style="62" bestFit="1" customWidth="1"/>
    <col min="22" max="30" width="12.6640625" style="62" customWidth="1"/>
    <col min="31" max="16384" width="11.6640625" style="62"/>
  </cols>
  <sheetData>
    <row r="1" spans="1:22" ht="6" customHeight="1" x14ac:dyDescent="0.3">
      <c r="A1" s="1"/>
      <c r="B1" s="20"/>
      <c r="C1" s="1"/>
      <c r="D1" s="1"/>
      <c r="E1" s="1"/>
      <c r="F1" s="20"/>
      <c r="G1" s="1"/>
      <c r="H1" s="20"/>
      <c r="I1" s="20"/>
      <c r="J1" s="20"/>
      <c r="K1" s="20"/>
      <c r="L1" s="20"/>
      <c r="M1" s="20"/>
      <c r="N1" s="20"/>
      <c r="O1" s="20"/>
      <c r="P1" s="1"/>
      <c r="Q1" s="20"/>
      <c r="R1" s="20"/>
      <c r="S1" s="20"/>
      <c r="T1" s="20"/>
      <c r="U1" s="1"/>
      <c r="V1" s="1"/>
    </row>
    <row r="2" spans="1:22" s="63" customFormat="1" ht="37.5" customHeight="1" x14ac:dyDescent="0.65">
      <c r="A2" s="4"/>
      <c r="B2" s="154" t="s">
        <v>41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68"/>
      <c r="P2" s="4"/>
      <c r="Q2" s="20"/>
      <c r="R2" s="20"/>
      <c r="S2" s="22"/>
      <c r="T2" s="22"/>
      <c r="U2" s="4"/>
      <c r="V2" s="4"/>
    </row>
    <row r="3" spans="1:22" ht="18" customHeight="1" x14ac:dyDescent="0.3">
      <c r="A3" s="1"/>
      <c r="B3" s="21"/>
      <c r="C3" s="27"/>
      <c r="D3" s="80"/>
      <c r="E3" s="69"/>
      <c r="F3" s="21"/>
      <c r="G3" s="1"/>
      <c r="H3" s="20"/>
      <c r="I3" s="20"/>
      <c r="J3" s="1"/>
      <c r="K3" s="1"/>
      <c r="L3" s="20"/>
      <c r="M3" s="20"/>
      <c r="N3" s="20"/>
      <c r="O3" s="20"/>
      <c r="P3" s="1"/>
      <c r="Q3" s="171" t="s">
        <v>83</v>
      </c>
      <c r="R3" s="171"/>
      <c r="S3" s="171"/>
      <c r="T3" s="171"/>
      <c r="U3" s="1"/>
      <c r="V3" s="1"/>
    </row>
    <row r="4" spans="1:22" ht="18" customHeight="1" x14ac:dyDescent="0.3">
      <c r="A4" s="1"/>
      <c r="B4" s="158" t="s">
        <v>0</v>
      </c>
      <c r="C4" s="158"/>
      <c r="D4" s="80"/>
      <c r="E4" s="169" t="str">
        <f>IFERROR('GA&amp;R'!E4,"")</f>
        <v>Evaluation</v>
      </c>
      <c r="F4" s="169"/>
      <c r="G4" s="1"/>
      <c r="H4" s="39" t="s">
        <v>17</v>
      </c>
      <c r="I4" s="70" t="str">
        <f>IFERROR('GA&amp;R'!I4,"")</f>
        <v>Anbieter A</v>
      </c>
      <c r="J4" s="70"/>
      <c r="K4" s="20"/>
      <c r="L4" s="39" t="s">
        <v>19</v>
      </c>
      <c r="M4" s="70" t="str">
        <f>IFERROR('GA&amp;R'!M4,"")</f>
        <v>Anbieter C</v>
      </c>
      <c r="N4" s="79"/>
      <c r="O4" s="20"/>
      <c r="P4" s="39"/>
      <c r="Q4" s="171"/>
      <c r="R4" s="171"/>
      <c r="S4" s="171"/>
      <c r="T4" s="171"/>
      <c r="U4" s="1"/>
      <c r="V4" s="1"/>
    </row>
    <row r="5" spans="1:22" ht="6" customHeight="1" x14ac:dyDescent="0.3">
      <c r="A5" s="1"/>
      <c r="B5" s="27"/>
      <c r="C5" s="1"/>
      <c r="D5" s="1"/>
      <c r="E5" s="48"/>
      <c r="F5" s="48"/>
      <c r="G5" s="1"/>
      <c r="H5" s="20"/>
      <c r="I5" s="48"/>
      <c r="J5" s="48"/>
      <c r="K5" s="20"/>
      <c r="L5" s="20"/>
      <c r="M5" s="47"/>
      <c r="N5" s="20"/>
      <c r="O5" s="20"/>
      <c r="P5" s="20"/>
      <c r="Q5" s="171"/>
      <c r="R5" s="171"/>
      <c r="S5" s="171"/>
      <c r="T5" s="171"/>
      <c r="U5" s="1"/>
      <c r="V5" s="1"/>
    </row>
    <row r="6" spans="1:22" ht="18" customHeight="1" x14ac:dyDescent="0.3">
      <c r="A6" s="1"/>
      <c r="B6" s="158" t="s">
        <v>1</v>
      </c>
      <c r="C6" s="158"/>
      <c r="D6" s="80"/>
      <c r="E6" s="169" t="str">
        <f>IFERROR('GA&amp;R'!E6,"")</f>
        <v>JEP</v>
      </c>
      <c r="F6" s="169"/>
      <c r="G6" s="1"/>
      <c r="H6" s="39" t="s">
        <v>18</v>
      </c>
      <c r="I6" s="70" t="str">
        <f>IFERROR('GA&amp;R'!I6,"")</f>
        <v>Anbieter B</v>
      </c>
      <c r="J6" s="70"/>
      <c r="K6" s="20"/>
      <c r="L6" s="39" t="s">
        <v>20</v>
      </c>
      <c r="M6" s="70" t="str">
        <f>IFERROR('GA&amp;R'!M6,"")</f>
        <v>Anbieter D</v>
      </c>
      <c r="N6" s="79"/>
      <c r="O6" s="20"/>
      <c r="P6" s="39"/>
      <c r="Q6" s="171"/>
      <c r="R6" s="171"/>
      <c r="S6" s="171"/>
      <c r="T6" s="171"/>
      <c r="U6" s="1"/>
      <c r="V6" s="1"/>
    </row>
    <row r="7" spans="1:22" ht="6" customHeight="1" x14ac:dyDescent="0.3">
      <c r="A7" s="1"/>
      <c r="B7" s="27"/>
      <c r="C7" s="1"/>
      <c r="D7" s="1"/>
      <c r="E7" s="48"/>
      <c r="F7" s="48"/>
      <c r="G7" s="1"/>
      <c r="H7" s="1"/>
      <c r="I7" s="1"/>
      <c r="J7" s="1"/>
      <c r="K7" s="1"/>
      <c r="L7" s="20"/>
      <c r="M7" s="20"/>
      <c r="N7" s="20"/>
      <c r="O7" s="20"/>
      <c r="P7" s="20"/>
      <c r="Q7" s="171"/>
      <c r="R7" s="171"/>
      <c r="S7" s="171"/>
      <c r="T7" s="171"/>
      <c r="U7" s="1"/>
      <c r="V7" s="1"/>
    </row>
    <row r="8" spans="1:22" ht="18" customHeight="1" x14ac:dyDescent="0.3">
      <c r="A8" s="1"/>
      <c r="B8" s="158" t="s">
        <v>2</v>
      </c>
      <c r="C8" s="158"/>
      <c r="D8" s="80"/>
      <c r="E8" s="170">
        <f>IFERROR('GA&amp;R'!E8,"")</f>
        <v>44354</v>
      </c>
      <c r="F8" s="170"/>
      <c r="G8" s="1"/>
      <c r="H8" s="1"/>
      <c r="I8" s="1"/>
      <c r="J8" s="1"/>
      <c r="K8" s="1"/>
      <c r="L8" s="20"/>
      <c r="M8" s="20"/>
      <c r="N8" s="20"/>
      <c r="O8" s="20"/>
      <c r="P8" s="20"/>
      <c r="Q8" s="171"/>
      <c r="R8" s="171"/>
      <c r="S8" s="171"/>
      <c r="T8" s="171"/>
      <c r="U8" s="1"/>
      <c r="V8" s="1"/>
    </row>
    <row r="9" spans="1:22" ht="6" customHeight="1" x14ac:dyDescent="0.3">
      <c r="A9" s="1"/>
      <c r="B9" s="20"/>
      <c r="C9" s="1"/>
      <c r="D9" s="1"/>
      <c r="E9" s="1"/>
      <c r="F9" s="20"/>
      <c r="G9" s="1"/>
      <c r="H9" s="20"/>
      <c r="I9" s="20"/>
      <c r="J9" s="20"/>
      <c r="K9" s="20"/>
      <c r="L9" s="20"/>
      <c r="M9" s="20"/>
      <c r="N9" s="20"/>
      <c r="O9" s="20"/>
      <c r="P9" s="1"/>
      <c r="Q9" s="20"/>
      <c r="R9" s="20"/>
      <c r="S9" s="20"/>
      <c r="T9" s="20"/>
      <c r="U9" s="1"/>
      <c r="V9" s="1"/>
    </row>
    <row r="10" spans="1:22" x14ac:dyDescent="0.3">
      <c r="A10" s="1"/>
      <c r="B10" s="20"/>
      <c r="C10" s="1"/>
      <c r="D10" s="1"/>
      <c r="E10" s="1"/>
      <c r="F10" s="20"/>
      <c r="G10" s="1"/>
      <c r="H10" s="20"/>
      <c r="I10" s="20"/>
      <c r="J10" s="20"/>
      <c r="K10" s="20"/>
      <c r="L10" s="20"/>
      <c r="M10" s="20"/>
      <c r="N10" s="20"/>
      <c r="O10" s="20"/>
      <c r="P10" s="1"/>
      <c r="Q10" s="20"/>
      <c r="R10" s="20"/>
      <c r="S10" s="20"/>
      <c r="T10" s="20"/>
      <c r="U10" s="1"/>
      <c r="V10" s="1"/>
    </row>
    <row r="11" spans="1:22" ht="18" customHeight="1" x14ac:dyDescent="0.3">
      <c r="A11" s="1"/>
      <c r="B11" s="164" t="s">
        <v>84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"/>
      <c r="V11" s="1"/>
    </row>
    <row r="12" spans="1:22" ht="8.25" customHeight="1" x14ac:dyDescent="0.3">
      <c r="A12" s="1"/>
      <c r="B12" s="29"/>
      <c r="C12" s="30"/>
      <c r="D12" s="30"/>
      <c r="E12" s="30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1"/>
      <c r="V12" s="1"/>
    </row>
    <row r="13" spans="1:22" ht="30" x14ac:dyDescent="0.3">
      <c r="A13" s="1"/>
      <c r="B13" s="165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"/>
      <c r="V13" s="1"/>
    </row>
    <row r="14" spans="1:22" ht="18" customHeight="1" thickBot="1" x14ac:dyDescent="0.35">
      <c r="A14" s="1"/>
      <c r="B14" s="20"/>
      <c r="C14" s="1"/>
      <c r="D14" s="1"/>
      <c r="E14" s="1"/>
      <c r="F14" s="20"/>
      <c r="G14" s="1"/>
      <c r="H14" s="20"/>
      <c r="I14" s="20"/>
      <c r="J14" s="20"/>
      <c r="K14" s="20"/>
      <c r="L14" s="20"/>
      <c r="M14" s="20"/>
      <c r="N14" s="20"/>
      <c r="O14" s="20"/>
      <c r="P14" s="1"/>
      <c r="Q14" s="20"/>
      <c r="R14" s="20"/>
      <c r="S14" s="20"/>
      <c r="T14" s="20"/>
      <c r="U14" s="1"/>
      <c r="V14" s="1"/>
    </row>
    <row r="15" spans="1:22" ht="21" x14ac:dyDescent="0.3">
      <c r="A15" s="1"/>
      <c r="B15" s="161" t="s">
        <v>22</v>
      </c>
      <c r="C15" s="162"/>
      <c r="D15" s="162"/>
      <c r="E15" s="162"/>
      <c r="F15" s="163"/>
      <c r="G15" s="1"/>
      <c r="H15" s="161" t="s">
        <v>24</v>
      </c>
      <c r="I15" s="162"/>
      <c r="J15" s="162"/>
      <c r="K15" s="162"/>
      <c r="L15" s="162"/>
      <c r="M15" s="162"/>
      <c r="N15" s="162"/>
      <c r="O15" s="163"/>
      <c r="P15" s="1"/>
      <c r="Q15" s="161" t="s">
        <v>25</v>
      </c>
      <c r="R15" s="162"/>
      <c r="S15" s="162"/>
      <c r="T15" s="163"/>
      <c r="U15" s="1"/>
      <c r="V15" s="1"/>
    </row>
    <row r="16" spans="1:22" ht="18" customHeight="1" x14ac:dyDescent="0.3">
      <c r="A16" s="1"/>
      <c r="B16" s="89" t="s">
        <v>11</v>
      </c>
      <c r="C16" s="90" t="s">
        <v>12</v>
      </c>
      <c r="D16" s="3" t="s">
        <v>32</v>
      </c>
      <c r="E16" s="3" t="s">
        <v>86</v>
      </c>
      <c r="F16" s="91" t="s">
        <v>13</v>
      </c>
      <c r="G16" s="1"/>
      <c r="H16" s="84" t="str">
        <f>$I$4</f>
        <v>Anbieter A</v>
      </c>
      <c r="I16" s="85" t="s">
        <v>73</v>
      </c>
      <c r="J16" s="85" t="str">
        <f>$I$6</f>
        <v>Anbieter B</v>
      </c>
      <c r="K16" s="85" t="s">
        <v>73</v>
      </c>
      <c r="L16" s="85" t="str">
        <f>$M$4</f>
        <v>Anbieter C</v>
      </c>
      <c r="M16" s="85" t="s">
        <v>73</v>
      </c>
      <c r="N16" s="85" t="str">
        <f>$M$6</f>
        <v>Anbieter D</v>
      </c>
      <c r="O16" s="86" t="s">
        <v>73</v>
      </c>
      <c r="P16" s="1"/>
      <c r="Q16" s="84">
        <f>$J$4</f>
        <v>0</v>
      </c>
      <c r="R16" s="85">
        <f>$J$6</f>
        <v>0</v>
      </c>
      <c r="S16" s="85">
        <f>$Q$4</f>
        <v>0</v>
      </c>
      <c r="T16" s="86">
        <f>$Q$6</f>
        <v>0</v>
      </c>
      <c r="U16" s="1"/>
      <c r="V16" s="1"/>
    </row>
    <row r="17" spans="1:22" ht="18" customHeight="1" x14ac:dyDescent="0.3">
      <c r="A17" s="1"/>
      <c r="B17" s="129">
        <v>1</v>
      </c>
      <c r="C17" s="130" t="s">
        <v>62</v>
      </c>
      <c r="D17" s="130"/>
      <c r="E17" s="130" t="s">
        <v>69</v>
      </c>
      <c r="F17" s="131" t="s">
        <v>39</v>
      </c>
      <c r="G17" s="81"/>
      <c r="H17" s="129">
        <v>3</v>
      </c>
      <c r="I17" s="135"/>
      <c r="J17" s="136">
        <v>3</v>
      </c>
      <c r="K17" s="135"/>
      <c r="L17" s="136">
        <v>1</v>
      </c>
      <c r="M17" s="135"/>
      <c r="N17" s="137">
        <v>5</v>
      </c>
      <c r="O17" s="138"/>
      <c r="P17" s="1"/>
      <c r="Q17" s="42">
        <f t="shared" ref="Q17:Q36" si="0">$F$37*H17</f>
        <v>0.89999999999999991</v>
      </c>
      <c r="R17" s="43">
        <f t="shared" ref="R17:R36" si="1">$F$37*J17</f>
        <v>0.89999999999999991</v>
      </c>
      <c r="S17" s="43">
        <f t="shared" ref="S17:S36" si="2">$F$37*L17</f>
        <v>0.3</v>
      </c>
      <c r="T17" s="74">
        <f t="shared" ref="T17:T32" si="3">$F$37*N17</f>
        <v>1.5</v>
      </c>
      <c r="U17" s="1"/>
      <c r="V17" s="1"/>
    </row>
    <row r="18" spans="1:22" ht="18" customHeight="1" x14ac:dyDescent="0.3">
      <c r="A18" s="1"/>
      <c r="B18" s="129">
        <v>2</v>
      </c>
      <c r="C18" s="130" t="s">
        <v>63</v>
      </c>
      <c r="D18" s="130"/>
      <c r="E18" s="130" t="s">
        <v>70</v>
      </c>
      <c r="F18" s="131" t="s">
        <v>16</v>
      </c>
      <c r="G18" s="81"/>
      <c r="H18" s="129">
        <v>1</v>
      </c>
      <c r="I18" s="135"/>
      <c r="J18" s="136">
        <v>5</v>
      </c>
      <c r="K18" s="135"/>
      <c r="L18" s="136">
        <v>5</v>
      </c>
      <c r="M18" s="135"/>
      <c r="N18" s="137">
        <v>5</v>
      </c>
      <c r="O18" s="138"/>
      <c r="P18" s="1"/>
      <c r="Q18" s="42">
        <f t="shared" si="0"/>
        <v>0.3</v>
      </c>
      <c r="R18" s="43">
        <f t="shared" si="1"/>
        <v>1.5</v>
      </c>
      <c r="S18" s="43">
        <f t="shared" si="2"/>
        <v>1.5</v>
      </c>
      <c r="T18" s="74">
        <f t="shared" si="3"/>
        <v>1.5</v>
      </c>
      <c r="U18" s="1"/>
      <c r="V18" s="1"/>
    </row>
    <row r="19" spans="1:22" ht="18" customHeight="1" x14ac:dyDescent="0.3">
      <c r="A19" s="1"/>
      <c r="B19" s="129">
        <v>3</v>
      </c>
      <c r="C19" s="130" t="s">
        <v>64</v>
      </c>
      <c r="D19" s="130"/>
      <c r="E19" s="130" t="s">
        <v>71</v>
      </c>
      <c r="F19" s="131" t="s">
        <v>51</v>
      </c>
      <c r="G19" s="81"/>
      <c r="H19" s="129">
        <v>5</v>
      </c>
      <c r="I19" s="135"/>
      <c r="J19" s="136">
        <v>5</v>
      </c>
      <c r="K19" s="135"/>
      <c r="L19" s="136">
        <v>3</v>
      </c>
      <c r="M19" s="135"/>
      <c r="N19" s="137">
        <v>5</v>
      </c>
      <c r="O19" s="138"/>
      <c r="P19" s="1"/>
      <c r="Q19" s="42">
        <f t="shared" si="0"/>
        <v>1.5</v>
      </c>
      <c r="R19" s="43">
        <f t="shared" si="1"/>
        <v>1.5</v>
      </c>
      <c r="S19" s="43">
        <f t="shared" si="2"/>
        <v>0.89999999999999991</v>
      </c>
      <c r="T19" s="74">
        <f t="shared" si="3"/>
        <v>1.5</v>
      </c>
      <c r="U19" s="1"/>
      <c r="V19" s="1"/>
    </row>
    <row r="20" spans="1:22" ht="18" customHeight="1" x14ac:dyDescent="0.3">
      <c r="A20" s="1"/>
      <c r="B20" s="129">
        <v>4</v>
      </c>
      <c r="C20" s="130"/>
      <c r="D20" s="130"/>
      <c r="E20" s="130"/>
      <c r="F20" s="131"/>
      <c r="G20" s="81"/>
      <c r="H20" s="129">
        <v>5</v>
      </c>
      <c r="I20" s="135"/>
      <c r="J20" s="136">
        <v>5</v>
      </c>
      <c r="K20" s="135"/>
      <c r="L20" s="136">
        <v>1</v>
      </c>
      <c r="M20" s="135"/>
      <c r="N20" s="137">
        <v>5</v>
      </c>
      <c r="O20" s="138"/>
      <c r="P20" s="1"/>
      <c r="Q20" s="42">
        <f t="shared" si="0"/>
        <v>1.5</v>
      </c>
      <c r="R20" s="43">
        <f t="shared" si="1"/>
        <v>1.5</v>
      </c>
      <c r="S20" s="43">
        <f t="shared" si="2"/>
        <v>0.3</v>
      </c>
      <c r="T20" s="74">
        <f t="shared" si="3"/>
        <v>1.5</v>
      </c>
      <c r="U20" s="1"/>
      <c r="V20" s="1"/>
    </row>
    <row r="21" spans="1:22" ht="18" customHeight="1" x14ac:dyDescent="0.3">
      <c r="A21" s="1"/>
      <c r="B21" s="129">
        <v>5</v>
      </c>
      <c r="C21" s="130"/>
      <c r="D21" s="130"/>
      <c r="E21" s="130"/>
      <c r="F21" s="131"/>
      <c r="G21" s="81"/>
      <c r="H21" s="129">
        <v>3</v>
      </c>
      <c r="I21" s="135"/>
      <c r="J21" s="136">
        <v>1</v>
      </c>
      <c r="K21" s="135"/>
      <c r="L21" s="136">
        <v>1</v>
      </c>
      <c r="M21" s="135"/>
      <c r="N21" s="137">
        <v>3</v>
      </c>
      <c r="O21" s="138"/>
      <c r="P21" s="1"/>
      <c r="Q21" s="42">
        <f t="shared" si="0"/>
        <v>0.89999999999999991</v>
      </c>
      <c r="R21" s="43">
        <f t="shared" si="1"/>
        <v>0.3</v>
      </c>
      <c r="S21" s="43">
        <f t="shared" si="2"/>
        <v>0.3</v>
      </c>
      <c r="T21" s="74">
        <f t="shared" si="3"/>
        <v>0.89999999999999991</v>
      </c>
      <c r="U21" s="1"/>
      <c r="V21" s="1"/>
    </row>
    <row r="22" spans="1:22" ht="18" customHeight="1" x14ac:dyDescent="0.3">
      <c r="A22" s="1"/>
      <c r="B22" s="129">
        <v>6</v>
      </c>
      <c r="C22" s="130"/>
      <c r="D22" s="130"/>
      <c r="E22" s="130"/>
      <c r="F22" s="131"/>
      <c r="G22" s="81"/>
      <c r="H22" s="129">
        <v>1</v>
      </c>
      <c r="I22" s="135"/>
      <c r="J22" s="136">
        <v>5</v>
      </c>
      <c r="K22" s="135"/>
      <c r="L22" s="136">
        <v>5</v>
      </c>
      <c r="M22" s="135"/>
      <c r="N22" s="137">
        <v>1</v>
      </c>
      <c r="O22" s="138"/>
      <c r="P22" s="1"/>
      <c r="Q22" s="42">
        <f t="shared" si="0"/>
        <v>0.3</v>
      </c>
      <c r="R22" s="43">
        <f t="shared" si="1"/>
        <v>1.5</v>
      </c>
      <c r="S22" s="43">
        <f t="shared" si="2"/>
        <v>1.5</v>
      </c>
      <c r="T22" s="74">
        <f t="shared" si="3"/>
        <v>0.3</v>
      </c>
      <c r="U22" s="1"/>
      <c r="V22" s="1"/>
    </row>
    <row r="23" spans="1:22" ht="18" customHeight="1" x14ac:dyDescent="0.3">
      <c r="A23" s="1"/>
      <c r="B23" s="129">
        <v>7</v>
      </c>
      <c r="C23" s="130"/>
      <c r="D23" s="130"/>
      <c r="E23" s="130"/>
      <c r="F23" s="131"/>
      <c r="G23" s="81"/>
      <c r="H23" s="129">
        <v>5</v>
      </c>
      <c r="I23" s="135"/>
      <c r="J23" s="136">
        <v>5</v>
      </c>
      <c r="K23" s="135"/>
      <c r="L23" s="136">
        <v>3</v>
      </c>
      <c r="M23" s="135"/>
      <c r="N23" s="137">
        <v>3</v>
      </c>
      <c r="O23" s="138"/>
      <c r="P23" s="1"/>
      <c r="Q23" s="42">
        <f t="shared" si="0"/>
        <v>1.5</v>
      </c>
      <c r="R23" s="43">
        <f t="shared" si="1"/>
        <v>1.5</v>
      </c>
      <c r="S23" s="43">
        <f t="shared" si="2"/>
        <v>0.89999999999999991</v>
      </c>
      <c r="T23" s="74">
        <f t="shared" si="3"/>
        <v>0.89999999999999991</v>
      </c>
      <c r="U23" s="1"/>
      <c r="V23" s="1"/>
    </row>
    <row r="24" spans="1:22" ht="18" customHeight="1" x14ac:dyDescent="0.3">
      <c r="A24" s="1"/>
      <c r="B24" s="129">
        <v>8</v>
      </c>
      <c r="C24" s="130"/>
      <c r="D24" s="130"/>
      <c r="E24" s="130"/>
      <c r="F24" s="131"/>
      <c r="G24" s="81"/>
      <c r="H24" s="129">
        <v>5</v>
      </c>
      <c r="I24" s="135"/>
      <c r="J24" s="136">
        <v>5</v>
      </c>
      <c r="K24" s="135"/>
      <c r="L24" s="136">
        <v>1</v>
      </c>
      <c r="M24" s="135"/>
      <c r="N24" s="137">
        <v>1</v>
      </c>
      <c r="O24" s="138"/>
      <c r="P24" s="1"/>
      <c r="Q24" s="42">
        <f t="shared" si="0"/>
        <v>1.5</v>
      </c>
      <c r="R24" s="43">
        <f t="shared" si="1"/>
        <v>1.5</v>
      </c>
      <c r="S24" s="43">
        <f t="shared" si="2"/>
        <v>0.3</v>
      </c>
      <c r="T24" s="74">
        <f t="shared" si="3"/>
        <v>0.3</v>
      </c>
      <c r="U24" s="1"/>
      <c r="V24" s="1"/>
    </row>
    <row r="25" spans="1:22" ht="18" customHeight="1" x14ac:dyDescent="0.3">
      <c r="A25" s="1"/>
      <c r="B25" s="129">
        <v>9</v>
      </c>
      <c r="C25" s="130"/>
      <c r="D25" s="130"/>
      <c r="E25" s="130"/>
      <c r="F25" s="131"/>
      <c r="G25" s="81"/>
      <c r="H25" s="129">
        <v>3</v>
      </c>
      <c r="I25" s="135"/>
      <c r="J25" s="136">
        <v>1</v>
      </c>
      <c r="K25" s="135"/>
      <c r="L25" s="136">
        <v>5</v>
      </c>
      <c r="M25" s="135"/>
      <c r="N25" s="137">
        <v>5</v>
      </c>
      <c r="O25" s="138"/>
      <c r="P25" s="1"/>
      <c r="Q25" s="42">
        <f t="shared" si="0"/>
        <v>0.89999999999999991</v>
      </c>
      <c r="R25" s="43">
        <f t="shared" si="1"/>
        <v>0.3</v>
      </c>
      <c r="S25" s="43">
        <f t="shared" si="2"/>
        <v>1.5</v>
      </c>
      <c r="T25" s="74">
        <f t="shared" si="3"/>
        <v>1.5</v>
      </c>
      <c r="U25" s="1"/>
      <c r="V25" s="1"/>
    </row>
    <row r="26" spans="1:22" ht="18" customHeight="1" x14ac:dyDescent="0.3">
      <c r="A26" s="1"/>
      <c r="B26" s="129">
        <v>10</v>
      </c>
      <c r="C26" s="130"/>
      <c r="D26" s="130"/>
      <c r="E26" s="130"/>
      <c r="F26" s="131"/>
      <c r="G26" s="81"/>
      <c r="H26" s="129">
        <v>5</v>
      </c>
      <c r="I26" s="135"/>
      <c r="J26" s="136">
        <v>5</v>
      </c>
      <c r="K26" s="135"/>
      <c r="L26" s="136">
        <v>3</v>
      </c>
      <c r="M26" s="135"/>
      <c r="N26" s="137">
        <v>3</v>
      </c>
      <c r="O26" s="138"/>
      <c r="P26" s="1"/>
      <c r="Q26" s="42">
        <f t="shared" si="0"/>
        <v>1.5</v>
      </c>
      <c r="R26" s="43">
        <f t="shared" si="1"/>
        <v>1.5</v>
      </c>
      <c r="S26" s="43">
        <f t="shared" si="2"/>
        <v>0.89999999999999991</v>
      </c>
      <c r="T26" s="74">
        <f t="shared" si="3"/>
        <v>0.89999999999999991</v>
      </c>
      <c r="U26" s="1"/>
      <c r="V26" s="1"/>
    </row>
    <row r="27" spans="1:22" ht="18" customHeight="1" x14ac:dyDescent="0.3">
      <c r="A27" s="1"/>
      <c r="B27" s="129">
        <v>11</v>
      </c>
      <c r="C27" s="130"/>
      <c r="D27" s="130"/>
      <c r="E27" s="130"/>
      <c r="F27" s="131"/>
      <c r="G27" s="81"/>
      <c r="H27" s="129">
        <v>3</v>
      </c>
      <c r="I27" s="135"/>
      <c r="J27" s="136">
        <v>5</v>
      </c>
      <c r="K27" s="135"/>
      <c r="L27" s="136">
        <v>1</v>
      </c>
      <c r="M27" s="135"/>
      <c r="N27" s="137">
        <v>1</v>
      </c>
      <c r="O27" s="138"/>
      <c r="P27" s="1"/>
      <c r="Q27" s="42">
        <f t="shared" si="0"/>
        <v>0.89999999999999991</v>
      </c>
      <c r="R27" s="43">
        <f t="shared" si="1"/>
        <v>1.5</v>
      </c>
      <c r="S27" s="43">
        <f t="shared" si="2"/>
        <v>0.3</v>
      </c>
      <c r="T27" s="74">
        <f t="shared" si="3"/>
        <v>0.3</v>
      </c>
      <c r="U27" s="1"/>
      <c r="V27" s="1"/>
    </row>
    <row r="28" spans="1:22" ht="18" customHeight="1" x14ac:dyDescent="0.3">
      <c r="A28" s="1"/>
      <c r="B28" s="129">
        <v>12</v>
      </c>
      <c r="C28" s="130"/>
      <c r="D28" s="130"/>
      <c r="E28" s="130"/>
      <c r="F28" s="131"/>
      <c r="G28" s="81"/>
      <c r="H28" s="129">
        <v>1</v>
      </c>
      <c r="I28" s="135"/>
      <c r="J28" s="136">
        <v>5</v>
      </c>
      <c r="K28" s="135"/>
      <c r="L28" s="136">
        <v>3</v>
      </c>
      <c r="M28" s="135"/>
      <c r="N28" s="137">
        <v>3</v>
      </c>
      <c r="O28" s="138"/>
      <c r="P28" s="1"/>
      <c r="Q28" s="42">
        <f t="shared" si="0"/>
        <v>0.3</v>
      </c>
      <c r="R28" s="43">
        <f t="shared" si="1"/>
        <v>1.5</v>
      </c>
      <c r="S28" s="43">
        <f t="shared" si="2"/>
        <v>0.89999999999999991</v>
      </c>
      <c r="T28" s="74">
        <f t="shared" si="3"/>
        <v>0.89999999999999991</v>
      </c>
      <c r="U28" s="1"/>
      <c r="V28" s="1"/>
    </row>
    <row r="29" spans="1:22" ht="18" customHeight="1" x14ac:dyDescent="0.3">
      <c r="A29" s="1"/>
      <c r="B29" s="129">
        <v>13</v>
      </c>
      <c r="C29" s="130"/>
      <c r="D29" s="130"/>
      <c r="E29" s="130"/>
      <c r="F29" s="131"/>
      <c r="G29" s="81"/>
      <c r="H29" s="129">
        <v>5</v>
      </c>
      <c r="I29" s="135"/>
      <c r="J29" s="136">
        <v>1</v>
      </c>
      <c r="K29" s="135"/>
      <c r="L29" s="136">
        <v>5</v>
      </c>
      <c r="M29" s="135"/>
      <c r="N29" s="137">
        <v>5</v>
      </c>
      <c r="O29" s="138"/>
      <c r="P29" s="1"/>
      <c r="Q29" s="42">
        <f t="shared" si="0"/>
        <v>1.5</v>
      </c>
      <c r="R29" s="43">
        <f t="shared" si="1"/>
        <v>0.3</v>
      </c>
      <c r="S29" s="43">
        <f t="shared" si="2"/>
        <v>1.5</v>
      </c>
      <c r="T29" s="74">
        <f t="shared" si="3"/>
        <v>1.5</v>
      </c>
      <c r="U29" s="1"/>
      <c r="V29" s="1"/>
    </row>
    <row r="30" spans="1:22" ht="18" customHeight="1" x14ac:dyDescent="0.3">
      <c r="A30" s="1"/>
      <c r="B30" s="129">
        <v>14</v>
      </c>
      <c r="C30" s="130"/>
      <c r="D30" s="130"/>
      <c r="E30" s="130"/>
      <c r="F30" s="131"/>
      <c r="G30" s="81"/>
      <c r="H30" s="129">
        <v>5</v>
      </c>
      <c r="I30" s="135"/>
      <c r="J30" s="136">
        <v>5</v>
      </c>
      <c r="K30" s="135"/>
      <c r="L30" s="136">
        <v>3</v>
      </c>
      <c r="M30" s="135"/>
      <c r="N30" s="137">
        <v>3</v>
      </c>
      <c r="O30" s="138"/>
      <c r="P30" s="1"/>
      <c r="Q30" s="42">
        <f t="shared" si="0"/>
        <v>1.5</v>
      </c>
      <c r="R30" s="43">
        <f t="shared" si="1"/>
        <v>1.5</v>
      </c>
      <c r="S30" s="43">
        <f t="shared" si="2"/>
        <v>0.89999999999999991</v>
      </c>
      <c r="T30" s="74">
        <f t="shared" si="3"/>
        <v>0.89999999999999991</v>
      </c>
      <c r="U30" s="1"/>
      <c r="V30" s="1"/>
    </row>
    <row r="31" spans="1:22" ht="18" customHeight="1" x14ac:dyDescent="0.3">
      <c r="A31" s="1"/>
      <c r="B31" s="129">
        <v>15</v>
      </c>
      <c r="C31" s="130"/>
      <c r="D31" s="130"/>
      <c r="E31" s="130"/>
      <c r="F31" s="131"/>
      <c r="G31" s="81"/>
      <c r="H31" s="129">
        <v>3</v>
      </c>
      <c r="I31" s="135"/>
      <c r="J31" s="136">
        <v>5</v>
      </c>
      <c r="K31" s="135"/>
      <c r="L31" s="136">
        <v>1</v>
      </c>
      <c r="M31" s="135"/>
      <c r="N31" s="137">
        <v>1</v>
      </c>
      <c r="O31" s="138"/>
      <c r="P31" s="1"/>
      <c r="Q31" s="42">
        <f t="shared" si="0"/>
        <v>0.89999999999999991</v>
      </c>
      <c r="R31" s="43">
        <f t="shared" si="1"/>
        <v>1.5</v>
      </c>
      <c r="S31" s="43">
        <f t="shared" si="2"/>
        <v>0.3</v>
      </c>
      <c r="T31" s="74">
        <f t="shared" si="3"/>
        <v>0.3</v>
      </c>
      <c r="U31" s="1"/>
      <c r="V31" s="1"/>
    </row>
    <row r="32" spans="1:22" ht="18" customHeight="1" x14ac:dyDescent="0.3">
      <c r="A32" s="1"/>
      <c r="B32" s="129">
        <v>16</v>
      </c>
      <c r="C32" s="130"/>
      <c r="D32" s="130"/>
      <c r="E32" s="130"/>
      <c r="F32" s="131"/>
      <c r="G32" s="81"/>
      <c r="H32" s="129">
        <v>1</v>
      </c>
      <c r="I32" s="135"/>
      <c r="J32" s="136">
        <v>5</v>
      </c>
      <c r="K32" s="135"/>
      <c r="L32" s="136">
        <v>3</v>
      </c>
      <c r="M32" s="135"/>
      <c r="N32" s="137">
        <v>3</v>
      </c>
      <c r="O32" s="138"/>
      <c r="P32" s="1"/>
      <c r="Q32" s="42">
        <f t="shared" si="0"/>
        <v>0.3</v>
      </c>
      <c r="R32" s="43">
        <f t="shared" si="1"/>
        <v>1.5</v>
      </c>
      <c r="S32" s="43">
        <f t="shared" si="2"/>
        <v>0.89999999999999991</v>
      </c>
      <c r="T32" s="74">
        <f t="shared" si="3"/>
        <v>0.89999999999999991</v>
      </c>
      <c r="U32" s="1"/>
      <c r="V32" s="1"/>
    </row>
    <row r="33" spans="1:22" ht="18" customHeight="1" x14ac:dyDescent="0.3">
      <c r="A33" s="1"/>
      <c r="B33" s="129">
        <v>17</v>
      </c>
      <c r="C33" s="130"/>
      <c r="D33" s="130"/>
      <c r="E33" s="130"/>
      <c r="F33" s="131"/>
      <c r="G33" s="81"/>
      <c r="H33" s="129">
        <v>5</v>
      </c>
      <c r="I33" s="135"/>
      <c r="J33" s="136">
        <v>1</v>
      </c>
      <c r="K33" s="135"/>
      <c r="L33" s="136">
        <v>1</v>
      </c>
      <c r="M33" s="135"/>
      <c r="N33" s="137">
        <v>1</v>
      </c>
      <c r="O33" s="138"/>
      <c r="P33" s="1"/>
      <c r="Q33" s="42">
        <f t="shared" si="0"/>
        <v>1.5</v>
      </c>
      <c r="R33" s="43">
        <f t="shared" si="1"/>
        <v>0.3</v>
      </c>
      <c r="S33" s="43">
        <f t="shared" si="2"/>
        <v>0.3</v>
      </c>
      <c r="T33" s="74">
        <f t="shared" ref="T33:T36" si="4">$F$37*N33</f>
        <v>0.3</v>
      </c>
      <c r="U33" s="1"/>
      <c r="V33" s="1"/>
    </row>
    <row r="34" spans="1:22" ht="18" customHeight="1" x14ac:dyDescent="0.3">
      <c r="A34" s="1"/>
      <c r="B34" s="129">
        <v>18</v>
      </c>
      <c r="C34" s="130"/>
      <c r="D34" s="130"/>
      <c r="E34" s="130"/>
      <c r="F34" s="131"/>
      <c r="G34" s="81"/>
      <c r="H34" s="129">
        <v>5</v>
      </c>
      <c r="I34" s="135"/>
      <c r="J34" s="136">
        <v>1</v>
      </c>
      <c r="K34" s="135"/>
      <c r="L34" s="136">
        <v>5</v>
      </c>
      <c r="M34" s="135"/>
      <c r="N34" s="137">
        <v>1</v>
      </c>
      <c r="O34" s="138"/>
      <c r="P34" s="1"/>
      <c r="Q34" s="42">
        <f t="shared" si="0"/>
        <v>1.5</v>
      </c>
      <c r="R34" s="43">
        <f t="shared" si="1"/>
        <v>0.3</v>
      </c>
      <c r="S34" s="43">
        <f t="shared" si="2"/>
        <v>1.5</v>
      </c>
      <c r="T34" s="74">
        <f t="shared" si="4"/>
        <v>0.3</v>
      </c>
      <c r="U34" s="1"/>
      <c r="V34" s="1"/>
    </row>
    <row r="35" spans="1:22" ht="18" customHeight="1" x14ac:dyDescent="0.3">
      <c r="A35" s="1"/>
      <c r="B35" s="129">
        <v>19</v>
      </c>
      <c r="C35" s="130"/>
      <c r="D35" s="130"/>
      <c r="E35" s="130"/>
      <c r="F35" s="131"/>
      <c r="G35" s="81"/>
      <c r="H35" s="129">
        <v>3</v>
      </c>
      <c r="I35" s="135"/>
      <c r="J35" s="136">
        <v>5</v>
      </c>
      <c r="K35" s="135"/>
      <c r="L35" s="136">
        <v>3</v>
      </c>
      <c r="M35" s="135"/>
      <c r="N35" s="137">
        <v>5</v>
      </c>
      <c r="O35" s="138"/>
      <c r="P35" s="1"/>
      <c r="Q35" s="42">
        <f t="shared" si="0"/>
        <v>0.89999999999999991</v>
      </c>
      <c r="R35" s="43">
        <f t="shared" si="1"/>
        <v>1.5</v>
      </c>
      <c r="S35" s="43">
        <f t="shared" si="2"/>
        <v>0.89999999999999991</v>
      </c>
      <c r="T35" s="74">
        <f t="shared" si="4"/>
        <v>1.5</v>
      </c>
      <c r="U35" s="1"/>
      <c r="V35" s="1"/>
    </row>
    <row r="36" spans="1:22" ht="18" customHeight="1" thickBot="1" x14ac:dyDescent="0.35">
      <c r="A36" s="1"/>
      <c r="B36" s="132">
        <v>20</v>
      </c>
      <c r="C36" s="133"/>
      <c r="D36" s="133"/>
      <c r="E36" s="133"/>
      <c r="F36" s="134"/>
      <c r="G36" s="81"/>
      <c r="H36" s="132">
        <v>5</v>
      </c>
      <c r="I36" s="139"/>
      <c r="J36" s="140">
        <v>5</v>
      </c>
      <c r="K36" s="139"/>
      <c r="L36" s="140">
        <v>1</v>
      </c>
      <c r="M36" s="139"/>
      <c r="N36" s="141">
        <v>3</v>
      </c>
      <c r="O36" s="142"/>
      <c r="P36" s="1"/>
      <c r="Q36" s="42">
        <f t="shared" si="0"/>
        <v>1.5</v>
      </c>
      <c r="R36" s="43">
        <f t="shared" si="1"/>
        <v>1.5</v>
      </c>
      <c r="S36" s="43">
        <f t="shared" si="2"/>
        <v>0.3</v>
      </c>
      <c r="T36" s="74">
        <f t="shared" si="4"/>
        <v>0.89999999999999991</v>
      </c>
      <c r="U36" s="1"/>
      <c r="V36" s="1"/>
    </row>
    <row r="37" spans="1:22" ht="18" customHeight="1" thickBot="1" x14ac:dyDescent="0.35">
      <c r="A37" s="1"/>
      <c r="B37" s="20"/>
      <c r="C37" s="1"/>
      <c r="D37" s="1"/>
      <c r="E37" s="25" t="s">
        <v>14</v>
      </c>
      <c r="F37" s="143">
        <v>0.3</v>
      </c>
      <c r="G37" s="1"/>
      <c r="H37" s="23"/>
      <c r="I37" s="23"/>
      <c r="J37" s="20"/>
      <c r="K37" s="20"/>
      <c r="L37" s="20"/>
      <c r="M37" s="20"/>
      <c r="N37" s="20"/>
      <c r="O37" s="20"/>
      <c r="P37" s="1"/>
      <c r="Q37" s="92">
        <f>SUM(Q17:Q36)</f>
        <v>21.599999999999998</v>
      </c>
      <c r="R37" s="93">
        <f>SUM(R17:R36)</f>
        <v>23.400000000000002</v>
      </c>
      <c r="S37" s="93">
        <f>SUM(S17:S36)</f>
        <v>16.200000000000003</v>
      </c>
      <c r="T37" s="94">
        <f>SUM(T17:T36)</f>
        <v>18.600000000000001</v>
      </c>
      <c r="U37" s="25" t="s">
        <v>15</v>
      </c>
      <c r="V37" s="1"/>
    </row>
    <row r="38" spans="1:22" ht="18" customHeight="1" x14ac:dyDescent="0.3">
      <c r="A38" s="1"/>
      <c r="B38" s="20"/>
      <c r="C38" s="1"/>
      <c r="D38" s="1"/>
      <c r="E38" s="1"/>
      <c r="F38" s="20"/>
      <c r="G38" s="1"/>
      <c r="H38" s="20"/>
      <c r="I38" s="20"/>
      <c r="J38" s="20"/>
      <c r="K38" s="20"/>
      <c r="L38" s="20"/>
      <c r="M38" s="20"/>
      <c r="N38" s="20"/>
      <c r="O38" s="20"/>
      <c r="P38" s="1"/>
      <c r="Q38" s="20"/>
      <c r="R38" s="20"/>
      <c r="S38" s="20"/>
      <c r="T38" s="20"/>
      <c r="U38" s="1"/>
      <c r="V38" s="1"/>
    </row>
    <row r="39" spans="1:22" ht="30" x14ac:dyDescent="0.3">
      <c r="A39" s="1"/>
      <c r="B39" s="165" t="s">
        <v>31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"/>
      <c r="V39" s="1"/>
    </row>
    <row r="40" spans="1:22" x14ac:dyDescent="0.3">
      <c r="A40" s="1"/>
      <c r="B40" s="20"/>
      <c r="C40" s="1"/>
      <c r="D40" s="1"/>
      <c r="E40" s="1"/>
      <c r="F40" s="20"/>
      <c r="G40" s="1"/>
      <c r="H40" s="20"/>
      <c r="I40" s="20"/>
      <c r="J40" s="20"/>
      <c r="K40" s="20"/>
      <c r="L40" s="20"/>
      <c r="M40" s="20"/>
      <c r="N40" s="20"/>
      <c r="O40" s="20"/>
      <c r="P40" s="1"/>
      <c r="Q40" s="20"/>
      <c r="R40" s="20"/>
      <c r="S40" s="20"/>
      <c r="T40" s="20"/>
      <c r="U40" s="1"/>
      <c r="V40" s="1"/>
    </row>
  </sheetData>
  <mergeCells count="14">
    <mergeCell ref="H15:O15"/>
    <mergeCell ref="B39:T39"/>
    <mergeCell ref="B2:N2"/>
    <mergeCell ref="B15:F15"/>
    <mergeCell ref="Q15:T15"/>
    <mergeCell ref="B8:C8"/>
    <mergeCell ref="B11:T11"/>
    <mergeCell ref="B13:T13"/>
    <mergeCell ref="B4:C4"/>
    <mergeCell ref="B6:C6"/>
    <mergeCell ref="E4:F4"/>
    <mergeCell ref="E6:F6"/>
    <mergeCell ref="E8:F8"/>
    <mergeCell ref="Q3:T8"/>
  </mergeCells>
  <dataValidations count="2">
    <dataValidation type="list" allowBlank="1" showInputMessage="1" showErrorMessage="1" sqref="F17:F36" xr:uid="{C3A3ADFD-CB59-4B4E-BF96-962B09CC8B78}">
      <formula1>"---,Kann,Soll,Muss"</formula1>
    </dataValidation>
    <dataValidation type="list" allowBlank="1" showInputMessage="1" showErrorMessage="1" sqref="N17:N36 L17:L36 H17:H36 J17:J36" xr:uid="{8259CF91-91F2-4456-97A4-0548F808F05B}">
      <formula1>"---,1,3,5"</formula1>
    </dataValidation>
  </dataValidations>
  <hyperlinks>
    <hyperlink ref="B13:T13" location="Rangliste!A1" display="ZUR RANGLISTE" xr:uid="{927749B7-2A5A-4B95-8AA3-38F24063B48D}"/>
    <hyperlink ref="B39:T39" location="Rangliste!A1" display="ZUR RANGLISTE" xr:uid="{BA7337FC-25F0-43D6-8BE1-1E41050F2BD0}"/>
    <hyperlink ref="E13" location="Rangliste!A1" display="ZUR RANGLISTE" xr:uid="{E06C4751-5B13-4602-8563-37B238DC434D}"/>
    <hyperlink ref="E39" location="Rangliste!A1" display="ZUR RANGLISTE" xr:uid="{9F7227BE-877C-4F86-B636-EE27C0A71971}"/>
  </hyperlinks>
  <pageMargins left="0.7" right="0.7" top="0.78740157499999996" bottom="0.78740157499999996" header="0.3" footer="0.3"/>
  <pageSetup paperSize="9" orientation="landscape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084C6-0FF6-42DB-81F5-571864CB6E93}">
  <dimension ref="A1:R82"/>
  <sheetViews>
    <sheetView showZeros="0" workbookViewId="0">
      <selection activeCell="J21" sqref="J21"/>
    </sheetView>
  </sheetViews>
  <sheetFormatPr baseColWidth="10" defaultRowHeight="16.5" x14ac:dyDescent="0.3"/>
  <cols>
    <col min="1" max="1" width="1.6640625" style="64" customWidth="1"/>
    <col min="2" max="3" width="11.5546875" style="64"/>
    <col min="4" max="4" width="9.77734375" style="62" bestFit="1" customWidth="1"/>
    <col min="5" max="6" width="12.6640625" style="62" customWidth="1"/>
    <col min="7" max="7" width="16.5546875" style="62" customWidth="1"/>
    <col min="8" max="16384" width="11.5546875" style="64"/>
  </cols>
  <sheetData>
    <row r="1" spans="1:18" s="62" customFormat="1" ht="6" customHeight="1" x14ac:dyDescent="0.3">
      <c r="A1" s="1"/>
      <c r="B1" s="20"/>
      <c r="C1" s="20"/>
      <c r="D1" s="1"/>
      <c r="E1" s="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63" customFormat="1" ht="37.5" customHeight="1" x14ac:dyDescent="0.65">
      <c r="A2" s="4"/>
      <c r="B2" s="154" t="s">
        <v>27</v>
      </c>
      <c r="C2" s="154"/>
      <c r="D2" s="154"/>
      <c r="E2" s="154"/>
      <c r="F2" s="154"/>
      <c r="G2" s="15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62" customFormat="1" ht="18" customHeight="1" x14ac:dyDescent="0.3">
      <c r="A3" s="1"/>
      <c r="B3" s="21"/>
      <c r="C3" s="21"/>
      <c r="D3" s="26"/>
      <c r="E3" s="21"/>
      <c r="F3" s="26"/>
      <c r="G3" s="26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s="62" customFormat="1" ht="18" customHeight="1" x14ac:dyDescent="0.3">
      <c r="A4" s="1"/>
      <c r="B4" s="158" t="s">
        <v>0</v>
      </c>
      <c r="C4" s="158"/>
      <c r="D4" s="158"/>
      <c r="E4" s="172" t="str">
        <f>IFERROR('GA&amp;R'!E4,"")</f>
        <v>Evaluation</v>
      </c>
      <c r="F4" s="172"/>
      <c r="G4" s="172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62" customFormat="1" ht="6" customHeight="1" x14ac:dyDescent="0.3">
      <c r="A5" s="1"/>
      <c r="B5" s="27"/>
      <c r="C5" s="65"/>
      <c r="D5" s="1"/>
      <c r="E5" s="21"/>
      <c r="F5" s="69"/>
      <c r="G5" s="69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62" customFormat="1" ht="18" customHeight="1" x14ac:dyDescent="0.3">
      <c r="A6" s="1"/>
      <c r="B6" s="158" t="s">
        <v>1</v>
      </c>
      <c r="C6" s="158"/>
      <c r="D6" s="158"/>
      <c r="E6" s="172" t="str">
        <f>IFERROR('GA&amp;R'!E6,"")</f>
        <v>JEP</v>
      </c>
      <c r="F6" s="172"/>
      <c r="G6" s="172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s="62" customFormat="1" ht="6" customHeight="1" x14ac:dyDescent="0.3">
      <c r="A7" s="1"/>
      <c r="B7" s="27"/>
      <c r="C7" s="65"/>
      <c r="D7" s="1"/>
      <c r="E7" s="21"/>
      <c r="F7" s="69"/>
      <c r="G7" s="69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s="62" customFormat="1" ht="18" customHeight="1" x14ac:dyDescent="0.3">
      <c r="A8" s="1"/>
      <c r="B8" s="158" t="s">
        <v>2</v>
      </c>
      <c r="C8" s="158"/>
      <c r="D8" s="158"/>
      <c r="E8" s="173">
        <f>IFERROR('GA&amp;R'!E8,"")</f>
        <v>44354</v>
      </c>
      <c r="F8" s="173"/>
      <c r="G8" s="173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7.25" thickBot="1" x14ac:dyDescent="0.35">
      <c r="A9" s="28"/>
      <c r="B9" s="28"/>
      <c r="C9" s="28"/>
      <c r="D9" s="1"/>
      <c r="E9" s="1"/>
      <c r="F9" s="1"/>
      <c r="G9" s="1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ht="21.75" thickBot="1" x14ac:dyDescent="0.35">
      <c r="A10" s="28"/>
      <c r="B10" s="155" t="s">
        <v>27</v>
      </c>
      <c r="C10" s="156"/>
      <c r="D10" s="156"/>
      <c r="E10" s="156"/>
      <c r="F10" s="156"/>
      <c r="G10" s="157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ht="17.25" thickBot="1" x14ac:dyDescent="0.35">
      <c r="A11" s="28"/>
      <c r="B11" s="33" t="s">
        <v>32</v>
      </c>
      <c r="C11" s="34" t="s">
        <v>14</v>
      </c>
      <c r="D11" s="34" t="str">
        <f>'GA&amp;R'!$I$4</f>
        <v>Anbieter A</v>
      </c>
      <c r="E11" s="35" t="str">
        <f>'GA&amp;R'!$I$6</f>
        <v>Anbieter B</v>
      </c>
      <c r="F11" s="35" t="str">
        <f>'GA&amp;R'!$M$4</f>
        <v>Anbieter C</v>
      </c>
      <c r="G11" s="36" t="str">
        <f>'GA&amp;R'!$M$6</f>
        <v>Anbieter D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x14ac:dyDescent="0.3">
      <c r="A12" s="28"/>
      <c r="B12" s="152" t="s">
        <v>90</v>
      </c>
      <c r="C12" s="71">
        <f>'GA&amp;R'!F37</f>
        <v>0.2</v>
      </c>
      <c r="D12" s="37">
        <f>'GA&amp;R'!$Q$37</f>
        <v>14</v>
      </c>
      <c r="E12" s="37">
        <f>'GA&amp;R'!$R$37</f>
        <v>13</v>
      </c>
      <c r="F12" s="37">
        <f>'GA&amp;R'!$S$37</f>
        <v>8</v>
      </c>
      <c r="G12" s="45">
        <f>'GA&amp;R'!$T$37</f>
        <v>10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x14ac:dyDescent="0.3">
      <c r="A13" s="28"/>
      <c r="B13" s="44" t="s">
        <v>28</v>
      </c>
      <c r="C13" s="72">
        <f>FA!F37</f>
        <v>0.5</v>
      </c>
      <c r="D13" s="38">
        <f>FA!$Q$37</f>
        <v>30</v>
      </c>
      <c r="E13" s="38">
        <f>FA!$R$37</f>
        <v>35</v>
      </c>
      <c r="F13" s="38">
        <f>FA!$S$37</f>
        <v>31</v>
      </c>
      <c r="G13" s="46">
        <f>FA!$T$37</f>
        <v>44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ht="17.25" thickBot="1" x14ac:dyDescent="0.35">
      <c r="A14" s="28"/>
      <c r="B14" s="44" t="s">
        <v>29</v>
      </c>
      <c r="C14" s="72">
        <f>NFA!F37</f>
        <v>0.3</v>
      </c>
      <c r="D14" s="38">
        <f>NFA!$Q$37</f>
        <v>21.599999999999998</v>
      </c>
      <c r="E14" s="38">
        <f>NFA!$R$37</f>
        <v>23.400000000000002</v>
      </c>
      <c r="F14" s="38">
        <f>NFA!$S$37</f>
        <v>16.200000000000003</v>
      </c>
      <c r="G14" s="46">
        <f>NFA!$T$37</f>
        <v>18.600000000000001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17.25" thickBot="1" x14ac:dyDescent="0.35">
      <c r="A15" s="28"/>
      <c r="B15" s="146" t="s">
        <v>15</v>
      </c>
      <c r="C15" s="147">
        <f>SUM(C12:C14)</f>
        <v>1</v>
      </c>
      <c r="D15" s="148">
        <f>SUM(D12:D14)</f>
        <v>65.599999999999994</v>
      </c>
      <c r="E15" s="148">
        <f>SUM(Rangliste!$E$12:$E$14)</f>
        <v>71.400000000000006</v>
      </c>
      <c r="F15" s="148">
        <f>SUM(Rangliste!$F$12:$F$14)</f>
        <v>55.2</v>
      </c>
      <c r="G15" s="148">
        <f>SUM(Rangliste!$G$12:$G$14)</f>
        <v>72.599999999999994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ht="30.75" thickBot="1" x14ac:dyDescent="0.35">
      <c r="A16" s="28"/>
      <c r="B16" s="31" t="s">
        <v>30</v>
      </c>
      <c r="C16" s="144"/>
      <c r="D16" s="32">
        <f>RANK(D15,$D$15:$G$15)</f>
        <v>3</v>
      </c>
      <c r="E16" s="32">
        <f>RANK(E15,$D$15:$G$15)</f>
        <v>2</v>
      </c>
      <c r="F16" s="32">
        <f>RANK(F15,$D$15:$G$15)</f>
        <v>4</v>
      </c>
      <c r="G16" s="32">
        <f>RANK(G15,$D$15:$G$15)</f>
        <v>1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ht="33" thickBot="1" x14ac:dyDescent="0.35">
      <c r="A17" s="28"/>
      <c r="B17" s="28"/>
      <c r="C17" s="28"/>
      <c r="D17" s="145" t="str">
        <f>IF(D$16=1,$B73,IF(D$16=2,$B75,IF(D$16=3,$B77,$B79)))</f>
        <v>L</v>
      </c>
      <c r="E17" s="145" t="str">
        <f>IF(E$16=1,$B73,IF(E$16=2,$B75,IF(E$16=3,$B77,$B79)))</f>
        <v>K</v>
      </c>
      <c r="F17" s="145" t="str">
        <f>IF(F$16=1,$B73,IF(F$16=2,$B75,IF(F$16=3,$B77,$B79)))</f>
        <v>L</v>
      </c>
      <c r="G17" s="145" t="str">
        <f>IF(G$16=1,$B73,IF(G$16=2,$B75,IF(G$16=3,$B77,$B79)))</f>
        <v>J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x14ac:dyDescent="0.3">
      <c r="A18" s="28"/>
      <c r="B18" s="28"/>
      <c r="C18" s="28"/>
      <c r="D18" s="1"/>
      <c r="E18" s="1"/>
      <c r="F18" s="1"/>
      <c r="G18" s="1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ht="30" x14ac:dyDescent="0.3">
      <c r="A19" s="28"/>
      <c r="B19" s="165" t="s">
        <v>91</v>
      </c>
      <c r="C19" s="165"/>
      <c r="D19" s="165"/>
      <c r="E19" s="165"/>
      <c r="F19" s="165"/>
      <c r="G19" s="165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ht="6.75" customHeight="1" x14ac:dyDescent="0.3">
      <c r="A20" s="28"/>
      <c r="B20" s="28"/>
      <c r="C20" s="28"/>
      <c r="D20" s="1"/>
      <c r="E20" s="1"/>
      <c r="F20" s="1"/>
      <c r="G20" s="1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ht="30" x14ac:dyDescent="0.3">
      <c r="A21" s="28"/>
      <c r="B21" s="165" t="s">
        <v>43</v>
      </c>
      <c r="C21" s="165"/>
      <c r="D21" s="165"/>
      <c r="E21" s="165"/>
      <c r="F21" s="165"/>
      <c r="G21" s="165"/>
      <c r="H21" s="54"/>
      <c r="I21" s="28"/>
      <c r="J21" s="52"/>
      <c r="K21" s="28"/>
      <c r="L21" s="28"/>
      <c r="M21" s="28"/>
      <c r="N21" s="28"/>
      <c r="O21" s="28"/>
      <c r="P21" s="28"/>
      <c r="Q21" s="28"/>
      <c r="R21" s="28"/>
    </row>
    <row r="22" spans="1:18" ht="6.75" customHeight="1" x14ac:dyDescent="0.3">
      <c r="A22" s="28"/>
      <c r="B22" s="28"/>
      <c r="C22" s="28"/>
      <c r="D22" s="1"/>
      <c r="E22" s="1"/>
      <c r="F22" s="1"/>
      <c r="G22" s="1"/>
      <c r="H22" s="54"/>
      <c r="I22" s="28"/>
      <c r="J22" s="52"/>
      <c r="K22" s="28"/>
      <c r="L22" s="28"/>
      <c r="M22" s="28"/>
      <c r="N22" s="28"/>
      <c r="O22" s="28"/>
      <c r="P22" s="28"/>
      <c r="Q22" s="28"/>
      <c r="R22" s="28"/>
    </row>
    <row r="23" spans="1:18" ht="30" x14ac:dyDescent="0.3">
      <c r="A23" s="28"/>
      <c r="B23" s="165" t="s">
        <v>42</v>
      </c>
      <c r="C23" s="165"/>
      <c r="D23" s="165"/>
      <c r="E23" s="165"/>
      <c r="F23" s="165"/>
      <c r="G23" s="165"/>
      <c r="H23" s="54"/>
      <c r="I23" s="28"/>
      <c r="J23" s="53"/>
      <c r="K23" s="28"/>
      <c r="L23" s="50"/>
      <c r="M23" s="28"/>
      <c r="N23" s="28"/>
      <c r="O23" s="28"/>
      <c r="P23" s="28"/>
      <c r="Q23" s="28"/>
      <c r="R23" s="28"/>
    </row>
    <row r="24" spans="1:18" x14ac:dyDescent="0.3">
      <c r="A24" s="28"/>
      <c r="B24" s="28"/>
      <c r="C24" s="28"/>
      <c r="D24" s="1"/>
      <c r="E24" s="1"/>
      <c r="F24" s="1"/>
      <c r="G24" s="1"/>
      <c r="H24" s="51"/>
      <c r="I24" s="28"/>
      <c r="J24" s="53"/>
      <c r="K24" s="28"/>
      <c r="L24" s="49"/>
      <c r="M24" s="28"/>
      <c r="N24" s="28"/>
      <c r="O24" s="28"/>
      <c r="P24" s="28"/>
      <c r="Q24" s="28"/>
      <c r="R24" s="28"/>
    </row>
    <row r="70" spans="1:3" x14ac:dyDescent="0.3">
      <c r="A70" s="149"/>
      <c r="B70" s="150"/>
      <c r="C70" s="150"/>
    </row>
    <row r="71" spans="1:3" x14ac:dyDescent="0.3">
      <c r="A71" s="149"/>
      <c r="B71" s="150" t="s">
        <v>44</v>
      </c>
      <c r="C71" s="150"/>
    </row>
    <row r="72" spans="1:3" x14ac:dyDescent="0.3">
      <c r="A72" s="149"/>
      <c r="B72" s="150"/>
      <c r="C72" s="150"/>
    </row>
    <row r="73" spans="1:3" ht="27" x14ac:dyDescent="0.35">
      <c r="A73" s="149"/>
      <c r="B73" s="151" t="s">
        <v>46</v>
      </c>
      <c r="C73" s="151"/>
    </row>
    <row r="74" spans="1:3" x14ac:dyDescent="0.3">
      <c r="A74" s="149"/>
      <c r="B74" s="150"/>
      <c r="C74" s="150"/>
    </row>
    <row r="75" spans="1:3" ht="27" x14ac:dyDescent="0.35">
      <c r="A75" s="149"/>
      <c r="B75" s="151" t="s">
        <v>45</v>
      </c>
      <c r="C75" s="151"/>
    </row>
    <row r="76" spans="1:3" x14ac:dyDescent="0.3">
      <c r="A76" s="149"/>
      <c r="B76" s="150"/>
      <c r="C76" s="150"/>
    </row>
    <row r="77" spans="1:3" ht="27" x14ac:dyDescent="0.35">
      <c r="A77" s="149"/>
      <c r="B77" s="151" t="s">
        <v>47</v>
      </c>
      <c r="C77" s="151"/>
    </row>
    <row r="78" spans="1:3" x14ac:dyDescent="0.3">
      <c r="A78" s="149"/>
      <c r="B78" s="150"/>
      <c r="C78" s="150"/>
    </row>
    <row r="79" spans="1:3" ht="27" x14ac:dyDescent="0.35">
      <c r="A79" s="149"/>
      <c r="B79" s="151" t="s">
        <v>47</v>
      </c>
      <c r="C79" s="151"/>
    </row>
    <row r="80" spans="1:3" x14ac:dyDescent="0.3">
      <c r="A80" s="149"/>
      <c r="B80" s="149"/>
      <c r="C80" s="149"/>
    </row>
    <row r="81" spans="1:3" x14ac:dyDescent="0.3">
      <c r="A81" s="149"/>
      <c r="B81" s="149"/>
      <c r="C81" s="149"/>
    </row>
    <row r="82" spans="1:3" x14ac:dyDescent="0.3">
      <c r="A82" s="149"/>
      <c r="B82" s="149"/>
      <c r="C82" s="149"/>
    </row>
  </sheetData>
  <sheetProtection sheet="1" objects="1" scenarios="1"/>
  <mergeCells count="11">
    <mergeCell ref="B21:G21"/>
    <mergeCell ref="B23:G23"/>
    <mergeCell ref="B19:G19"/>
    <mergeCell ref="B10:G10"/>
    <mergeCell ref="B2:G2"/>
    <mergeCell ref="B4:D4"/>
    <mergeCell ref="E4:G4"/>
    <mergeCell ref="B6:D6"/>
    <mergeCell ref="E6:G6"/>
    <mergeCell ref="B8:D8"/>
    <mergeCell ref="E8:G8"/>
  </mergeCells>
  <conditionalFormatting sqref="D16:G17">
    <cfRule type="cellIs" dxfId="5" priority="3" operator="equal">
      <formula>4</formula>
    </cfRule>
    <cfRule type="cellIs" dxfId="4" priority="4" operator="equal">
      <formula>3</formula>
    </cfRule>
    <cfRule type="cellIs" dxfId="3" priority="5" operator="equal">
      <formula>1</formula>
    </cfRule>
    <cfRule type="cellIs" dxfId="2" priority="6" operator="equal">
      <formula>2</formula>
    </cfRule>
  </conditionalFormatting>
  <conditionalFormatting sqref="C15">
    <cfRule type="cellIs" dxfId="1" priority="1" operator="lessThanOrEqual">
      <formula>0.999</formula>
    </cfRule>
    <cfRule type="cellIs" dxfId="0" priority="2" operator="greaterThanOrEqual">
      <formula>1.001</formula>
    </cfRule>
  </conditionalFormatting>
  <hyperlinks>
    <hyperlink ref="B12" location="'GA&amp;R'!A1" display="GA&amp;R" xr:uid="{CB6C318C-8B32-4154-A36B-C5F99A1C09B9}"/>
    <hyperlink ref="B13" location="FA!B15" display="FA" xr:uid="{63EF312A-C281-41D4-99FD-D0DE2FF16229}"/>
    <hyperlink ref="B14" location="NFA!B15" display="NFA" xr:uid="{81BEC1E7-0600-4E40-B84A-AF2AFD537D74}"/>
    <hyperlink ref="B21:G21" location="FA!A1" display="Funktionale Anforderungen" xr:uid="{2A265708-CE5A-4DE4-B149-7593CCD893C1}"/>
    <hyperlink ref="B23:G23" location="NFA!A1" display="Nicht-funktionale Anforderungen" xr:uid="{CEE2E1C9-5E98-4D81-AD37-6454D881AE93}"/>
    <hyperlink ref="B19:G19" location="'GA&amp;R'!B15" display="Generelle Anforderungen &amp; Rahmenbedingungen" xr:uid="{3977F2FE-768B-4602-8614-D2691E03264C}"/>
  </hyperlink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nag+</vt:lpstr>
      <vt:lpstr>GA&amp;R</vt:lpstr>
      <vt:lpstr>FA</vt:lpstr>
      <vt:lpstr>NFA</vt:lpstr>
      <vt:lpstr>Rangliste</vt:lpstr>
      <vt:lpstr>FA!Druckbereich</vt:lpstr>
      <vt:lpstr>'GA&amp;R'!Druckbereich</vt:lpstr>
      <vt:lpstr>'nag+'!Druckbereich</vt:lpstr>
      <vt:lpstr>NFA!Druckbereich</vt:lpstr>
      <vt:lpstr>Rangliste!Druckbereich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Jeyakody,Pirendra</dc:creator>
  <cp:lastModifiedBy>Jeyakody,Pirendra</cp:lastModifiedBy>
  <cp:lastPrinted>2021-06-09T09:36:35Z</cp:lastPrinted>
  <dcterms:created xsi:type="dcterms:W3CDTF">2020-03-10T14:22:14Z</dcterms:created>
  <dcterms:modified xsi:type="dcterms:W3CDTF">2021-12-20T09:17:59Z</dcterms:modified>
</cp:coreProperties>
</file>